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17" sheetId="1" r:id="rId1"/>
  </sheets>
  <definedNames>
    <definedName name="_xlnm._FilterDatabase" localSheetId="0" hidden="1">'Cuadro 17'!$A$4:$F$587</definedName>
    <definedName name="_xlnm.Print_Area" localSheetId="0">'Cuadro 17'!$A$1:$F$591</definedName>
    <definedName name="_xlnm.Print_Titles" localSheetId="0">'Cuadro 17'!$1:$3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0" i="1" l="1"/>
  <c r="C530" i="1"/>
  <c r="B530" i="1"/>
  <c r="B524" i="1"/>
  <c r="F524" i="1"/>
  <c r="C524" i="1"/>
  <c r="D524" i="1"/>
  <c r="E524" i="1"/>
  <c r="E518" i="1"/>
  <c r="F518" i="1"/>
  <c r="C518" i="1"/>
  <c r="D518" i="1"/>
  <c r="B518" i="1"/>
  <c r="C439" i="1"/>
  <c r="B439" i="1"/>
  <c r="C380" i="1"/>
  <c r="E530" i="1" l="1"/>
  <c r="F530" i="1"/>
  <c r="B380" i="1"/>
  <c r="D380" i="1"/>
  <c r="D439" i="1"/>
  <c r="E439" i="1"/>
  <c r="F439" i="1"/>
  <c r="E380" i="1"/>
  <c r="F380" i="1"/>
  <c r="C343" i="1"/>
  <c r="D343" i="1"/>
  <c r="B343" i="1"/>
  <c r="C278" i="1"/>
  <c r="B278" i="1"/>
  <c r="D214" i="1"/>
  <c r="C214" i="1"/>
  <c r="B214" i="1"/>
  <c r="E214" i="1" l="1"/>
  <c r="D239" i="1"/>
  <c r="D278" i="1"/>
  <c r="F214" i="1"/>
  <c r="C239" i="1"/>
  <c r="E343" i="1"/>
  <c r="F343" i="1"/>
  <c r="F278" i="1"/>
  <c r="E278" i="1"/>
  <c r="E239" i="1"/>
  <c r="B239" i="1"/>
  <c r="F239" i="1"/>
  <c r="D85" i="1" l="1"/>
  <c r="B85" i="1"/>
  <c r="D115" i="1"/>
  <c r="E115" i="1"/>
  <c r="E85" i="1"/>
  <c r="C115" i="1"/>
  <c r="F115" i="1"/>
  <c r="B115" i="1"/>
  <c r="C85" i="1"/>
  <c r="F85" i="1"/>
  <c r="F35" i="1" l="1"/>
  <c r="D35" i="1"/>
  <c r="E35" i="1"/>
  <c r="C35" i="1"/>
  <c r="B35" i="1"/>
  <c r="B5" i="1" l="1"/>
  <c r="B4" i="1" s="1"/>
  <c r="D5" i="1"/>
  <c r="D4" i="1" s="1"/>
  <c r="E5" i="1"/>
  <c r="E4" i="1" s="1"/>
  <c r="F5" i="1"/>
  <c r="F4" i="1" s="1"/>
  <c r="C5" i="1"/>
  <c r="C4" i="1" s="1"/>
</calcChain>
</file>

<file path=xl/sharedStrings.xml><?xml version="1.0" encoding="utf-8"?>
<sst xmlns="http://schemas.openxmlformats.org/spreadsheetml/2006/main" count="595" uniqueCount="546">
  <si>
    <t>Explotaciones</t>
  </si>
  <si>
    <t>Sembrada</t>
  </si>
  <si>
    <t>Perdida</t>
  </si>
  <si>
    <t>Mecanizada</t>
  </si>
  <si>
    <t>Bocas del Toro</t>
  </si>
  <si>
    <t>Bastimentos</t>
  </si>
  <si>
    <t>Tierra Oscura</t>
  </si>
  <si>
    <t>Bocas del Drago</t>
  </si>
  <si>
    <t>Changuinola</t>
  </si>
  <si>
    <t>Guabito</t>
  </si>
  <si>
    <t>El Teribe</t>
  </si>
  <si>
    <t>El Empalme</t>
  </si>
  <si>
    <t>Las Tablas</t>
  </si>
  <si>
    <t>Cochigró</t>
  </si>
  <si>
    <t>Las Delicias</t>
  </si>
  <si>
    <t>El Silencio</t>
  </si>
  <si>
    <t>Finca 30</t>
  </si>
  <si>
    <t>Finca 60</t>
  </si>
  <si>
    <t>Finca 4</t>
  </si>
  <si>
    <t>Finca 12</t>
  </si>
  <si>
    <t>Finca 51</t>
  </si>
  <si>
    <t>Chiriquí Grande</t>
  </si>
  <si>
    <t>Punta Peña</t>
  </si>
  <si>
    <t>Bajo Cedro</t>
  </si>
  <si>
    <t>Almirante</t>
  </si>
  <si>
    <t>Barrio Francés</t>
  </si>
  <si>
    <t>Barriada Guaymí</t>
  </si>
  <si>
    <t>Valle de Agua Arriba</t>
  </si>
  <si>
    <t>Bajo Culubre</t>
  </si>
  <si>
    <t>Miraflores</t>
  </si>
  <si>
    <t>Coclé</t>
  </si>
  <si>
    <t>Aguadulce</t>
  </si>
  <si>
    <t>Pocrí</t>
  </si>
  <si>
    <t>Pueblos Unidos</t>
  </si>
  <si>
    <t>Virgen del Carmen</t>
  </si>
  <si>
    <t>Antón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</si>
  <si>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</si>
  <si>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</si>
  <si>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</si>
  <si>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</si>
  <si>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</si>
  <si>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</si>
  <si>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</si>
  <si>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</si>
  <si>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</si>
  <si>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La Pintada</t>
  </si>
  <si>
    <t>El Harino</t>
  </si>
  <si>
    <t>El Potrero</t>
  </si>
  <si>
    <t>Llano Grande</t>
  </si>
  <si>
    <t>Piedras Gordas</t>
  </si>
  <si>
    <t>Las Lomas</t>
  </si>
  <si>
    <t>Llano Norte</t>
  </si>
  <si>
    <t>Natá</t>
  </si>
  <si>
    <t>El Caño</t>
  </si>
  <si>
    <t>Las Huacas</t>
  </si>
  <si>
    <t>Olá</t>
  </si>
  <si>
    <t>El Copé</t>
  </si>
  <si>
    <t>La Pava</t>
  </si>
  <si>
    <t>Penonomé</t>
  </si>
  <si>
    <t>Cañaveral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</si>
  <si>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</si>
  <si>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</si>
  <si>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</si>
  <si>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</si>
  <si>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</si>
  <si>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</si>
  <si>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</si>
  <si>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</si>
  <si>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</si>
  <si>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</si>
  <si>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</si>
  <si>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</si>
  <si>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</si>
  <si>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Colón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</si>
  <si>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</si>
  <si>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</si>
  <si>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</si>
  <si>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</si>
  <si>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</si>
  <si>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</si>
  <si>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</si>
  <si>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</si>
  <si>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</si>
  <si>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</si>
  <si>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</si>
  <si>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Cristóbal Este</t>
  </si>
  <si>
    <t>Chagres</t>
  </si>
  <si>
    <t>El Guabo</t>
  </si>
  <si>
    <t>La Encantada</t>
  </si>
  <si>
    <t>Salud</t>
  </si>
  <si>
    <t>Donoso</t>
  </si>
  <si>
    <t>Coclé Del Norte</t>
  </si>
  <si>
    <t>El Guásimo</t>
  </si>
  <si>
    <t>Gobea</t>
  </si>
  <si>
    <t>Santa Isabel</t>
  </si>
  <si>
    <t>Cuango</t>
  </si>
  <si>
    <t>Palmira</t>
  </si>
  <si>
    <t>Omar Torrijos Herrera</t>
  </si>
  <si>
    <t>San José del General</t>
  </si>
  <si>
    <t>San Juan de Turbe</t>
  </si>
  <si>
    <t>Chiriquí</t>
  </si>
  <si>
    <t>Alanje</t>
  </si>
  <si>
    <t>El Tejar</t>
  </si>
  <si>
    <t>Guarumal</t>
  </si>
  <si>
    <t>Barú</t>
  </si>
  <si>
    <t>Limones</t>
  </si>
  <si>
    <t>Progreso</t>
  </si>
  <si>
    <t>Baco</t>
  </si>
  <si>
    <t>Rodolfo Aguilar Delgado</t>
  </si>
  <si>
    <t>El Palmar</t>
  </si>
  <si>
    <t>Manaca</t>
  </si>
  <si>
    <t>Boquerón</t>
  </si>
  <si>
    <t>Bágala</t>
  </si>
  <si>
    <t>Cordillera</t>
  </si>
  <si>
    <t>Guabal</t>
  </si>
  <si>
    <t>Guayabal</t>
  </si>
  <si>
    <t>Paraíso</t>
  </si>
  <si>
    <t>Pedregal</t>
  </si>
  <si>
    <t>Tijeras</t>
  </si>
  <si>
    <t>Boquete</t>
  </si>
  <si>
    <t>Bajo Boquete</t>
  </si>
  <si>
    <t>Caldera</t>
  </si>
  <si>
    <t>Alto Boquete</t>
  </si>
  <si>
    <t>Jaramillo</t>
  </si>
  <si>
    <t>Los Naranjos</t>
  </si>
  <si>
    <t>Bugaba</t>
  </si>
  <si>
    <t>La Estrella</t>
  </si>
  <si>
    <t>San Andrés</t>
  </si>
  <si>
    <t>Santa Marta</t>
  </si>
  <si>
    <t>Santa Rosa</t>
  </si>
  <si>
    <t>Sortová</t>
  </si>
  <si>
    <t>Solano</t>
  </si>
  <si>
    <t>San Isidro</t>
  </si>
  <si>
    <t>David</t>
  </si>
  <si>
    <t>Cochea</t>
  </si>
  <si>
    <t>Guacá</t>
  </si>
  <si>
    <t>San Pablo Nuevo</t>
  </si>
  <si>
    <t>San Pablo Viejo</t>
  </si>
  <si>
    <t>David Este</t>
  </si>
  <si>
    <t>David Sur</t>
  </si>
  <si>
    <t>Dolega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</si>
  <si>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</si>
  <si>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</si>
  <si>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</si>
  <si>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</si>
  <si>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</si>
  <si>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</si>
  <si>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</si>
  <si>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Gualaca</t>
  </si>
  <si>
    <t>Hornito</t>
  </si>
  <si>
    <t>Los Ángeles</t>
  </si>
  <si>
    <t>Paja de Sombrero</t>
  </si>
  <si>
    <t>Remedios</t>
  </si>
  <si>
    <t>El Porvenir</t>
  </si>
  <si>
    <t>Santa Lucía</t>
  </si>
  <si>
    <t>Renacimiento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</si>
  <si>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</si>
  <si>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</si>
  <si>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</si>
  <si>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</si>
  <si>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</si>
  <si>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</si>
  <si>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</si>
  <si>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San Félix</t>
  </si>
  <si>
    <t>Lajas Adentro</t>
  </si>
  <si>
    <t>San Lorenzo</t>
  </si>
  <si>
    <t>Boca del Monte</t>
  </si>
  <si>
    <t>Tolé</t>
  </si>
  <si>
    <t>Bella Vista</t>
  </si>
  <si>
    <t>Cerro Viejo</t>
  </si>
  <si>
    <t>Justo Fidel Palacios</t>
  </si>
  <si>
    <t>Lajas de Tolé</t>
  </si>
  <si>
    <t>Potrero de Caña</t>
  </si>
  <si>
    <t>Veladero</t>
  </si>
  <si>
    <t>Tierras Altas</t>
  </si>
  <si>
    <t>Volcán</t>
  </si>
  <si>
    <t>Cerro Punta</t>
  </si>
  <si>
    <t>Cuesta de Piedra</t>
  </si>
  <si>
    <t>Nueva California</t>
  </si>
  <si>
    <t>Paso Ancho</t>
  </si>
  <si>
    <t>Darién</t>
  </si>
  <si>
    <t>Chepigana</t>
  </si>
  <si>
    <t>Camogantí</t>
  </si>
  <si>
    <t>Garachiné</t>
  </si>
  <si>
    <t>Jaqué</t>
  </si>
  <si>
    <t>Puerto Piña</t>
  </si>
  <si>
    <t>Sambú</t>
  </si>
  <si>
    <t>Setegantí</t>
  </si>
  <si>
    <t>Pinogana</t>
  </si>
  <si>
    <t>Boca de Cupé</t>
  </si>
  <si>
    <t>Púcuro</t>
  </si>
  <si>
    <t>Yaviza</t>
  </si>
  <si>
    <t>Metetí</t>
  </si>
  <si>
    <t>Santa Fe</t>
  </si>
  <si>
    <t>Río Congo</t>
  </si>
  <si>
    <t>Río Iglesias</t>
  </si>
  <si>
    <t>Agua Fría</t>
  </si>
  <si>
    <t>Cucunatí</t>
  </si>
  <si>
    <t>Río Congo Arriba</t>
  </si>
  <si>
    <t>Zapallal</t>
  </si>
  <si>
    <t>Herrera</t>
  </si>
  <si>
    <t>Chitré</t>
  </si>
  <si>
    <t>La Arena</t>
  </si>
  <si>
    <t>Monagrillo</t>
  </si>
  <si>
    <t>San Juan Bautista</t>
  </si>
  <si>
    <t>Chepo</t>
  </si>
  <si>
    <t>Chumical</t>
  </si>
  <si>
    <t>El Toro</t>
  </si>
  <si>
    <t>Leones</t>
  </si>
  <si>
    <t>Los Pozos</t>
  </si>
  <si>
    <t>Capurí</t>
  </si>
  <si>
    <t>El Calabacito</t>
  </si>
  <si>
    <t>El Cedro</t>
  </si>
  <si>
    <t>La Pitaloza</t>
  </si>
  <si>
    <t>Los Cerros de Paja</t>
  </si>
  <si>
    <t>Las Llanas</t>
  </si>
  <si>
    <t>Ocú</t>
  </si>
  <si>
    <t>Los Llanos</t>
  </si>
  <si>
    <t>Peñas Chatas</t>
  </si>
  <si>
    <t>Menchaca</t>
  </si>
  <si>
    <t>Parita</t>
  </si>
  <si>
    <t>París</t>
  </si>
  <si>
    <t>Potuga</t>
  </si>
  <si>
    <t>Pesé</t>
  </si>
  <si>
    <t>Las Cabras</t>
  </si>
  <si>
    <t>El Barrero</t>
  </si>
  <si>
    <t>El Pedregoso</t>
  </si>
  <si>
    <t>El Ciruelo</t>
  </si>
  <si>
    <t>Sabana Grande</t>
  </si>
  <si>
    <t>Santa María</t>
  </si>
  <si>
    <t>Los Santos</t>
  </si>
  <si>
    <t>Guararé</t>
  </si>
  <si>
    <t>El Espinal</t>
  </si>
  <si>
    <t>El Macano</t>
  </si>
  <si>
    <t>La Enea</t>
  </si>
  <si>
    <t>La Pasera</t>
  </si>
  <si>
    <t>Perales</t>
  </si>
  <si>
    <t>El Carate</t>
  </si>
  <si>
    <t>El Cocal</t>
  </si>
  <si>
    <t>El Manantial</t>
  </si>
  <si>
    <t>La Laja</t>
  </si>
  <si>
    <t>La Miel</t>
  </si>
  <si>
    <t>La Palma</t>
  </si>
  <si>
    <t>Las Palmitas</t>
  </si>
  <si>
    <t>Las Tablas Abajo</t>
  </si>
  <si>
    <t>Nuario</t>
  </si>
  <si>
    <t>Peña Blanca</t>
  </si>
  <si>
    <t>Santo Domingo</t>
  </si>
  <si>
    <t>Vallerriquito</t>
  </si>
  <si>
    <t>La Espigadilla</t>
  </si>
  <si>
    <t>Las Cruces</t>
  </si>
  <si>
    <t>Las Guabas</t>
  </si>
  <si>
    <t>Los Olivos</t>
  </si>
  <si>
    <t>Llano Largo</t>
  </si>
  <si>
    <t>Santa Ana</t>
  </si>
  <si>
    <t>Agua Buena</t>
  </si>
  <si>
    <t>Villa Lourdes</t>
  </si>
  <si>
    <t>El Ejido</t>
  </si>
  <si>
    <t>Macaracas</t>
  </si>
  <si>
    <t>Bahía Honda</t>
  </si>
  <si>
    <t>Bajos de Güera</t>
  </si>
  <si>
    <t>Corozal</t>
  </si>
  <si>
    <t>Chupá</t>
  </si>
  <si>
    <t>Espino Amarillo</t>
  </si>
  <si>
    <t>Llano de Piedra</t>
  </si>
  <si>
    <t>Mogollón</t>
  </si>
  <si>
    <t>Pedasí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</si>
  <si>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</si>
  <si>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</si>
  <si>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</si>
  <si>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</si>
  <si>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</si>
  <si>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</si>
  <si>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</si>
  <si>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Tonosí</t>
  </si>
  <si>
    <t>El Bebedero</t>
  </si>
  <si>
    <t>El Cacao</t>
  </si>
  <si>
    <t>El Cortezo</t>
  </si>
  <si>
    <t>Guánico</t>
  </si>
  <si>
    <t>Cambutal</t>
  </si>
  <si>
    <t>Isla de Cañas</t>
  </si>
  <si>
    <t>Panamá</t>
  </si>
  <si>
    <t>Cañita</t>
  </si>
  <si>
    <t>El Llano</t>
  </si>
  <si>
    <t>Las Margaritas</t>
  </si>
  <si>
    <t>Tortí</t>
  </si>
  <si>
    <t>Chimán</t>
  </si>
  <si>
    <t>Brujas</t>
  </si>
  <si>
    <t>Betania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</si>
  <si>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</si>
  <si>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</si>
  <si>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</si>
  <si>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</si>
  <si>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</si>
  <si>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</si>
  <si>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</si>
  <si>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</si>
  <si>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</si>
  <si>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</si>
  <si>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</si>
  <si>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</si>
  <si>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</si>
  <si>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Don Bosco</t>
  </si>
  <si>
    <t>San Miguelito</t>
  </si>
  <si>
    <t>Belisario Porras</t>
  </si>
  <si>
    <t>José Domingo Espinar</t>
  </si>
  <si>
    <t>Victoriano Lorenzo</t>
  </si>
  <si>
    <t>Belisario Frías</t>
  </si>
  <si>
    <t>Omar Torrijos</t>
  </si>
  <si>
    <t>Rufina Alfaro</t>
  </si>
  <si>
    <t>Taboga</t>
  </si>
  <si>
    <t>Otoque Occidente</t>
  </si>
  <si>
    <t>Veraguas</t>
  </si>
  <si>
    <t>Atalaya</t>
  </si>
  <si>
    <t>El Barrito</t>
  </si>
  <si>
    <t>La Montañuela</t>
  </si>
  <si>
    <t>La Carrillo</t>
  </si>
  <si>
    <t>San Antonio</t>
  </si>
  <si>
    <t>Calobre</t>
  </si>
  <si>
    <t>Chitra</t>
  </si>
  <si>
    <t>El Cocla</t>
  </si>
  <si>
    <t>La Yeguada</t>
  </si>
  <si>
    <t>San José</t>
  </si>
  <si>
    <t>Cañazas</t>
  </si>
  <si>
    <t>Cerro Plata</t>
  </si>
  <si>
    <t>El Picador</t>
  </si>
  <si>
    <t>San Marcelo</t>
  </si>
  <si>
    <t>El Aromillo</t>
  </si>
  <si>
    <t>La Mesa</t>
  </si>
  <si>
    <t>Bisvalles</t>
  </si>
  <si>
    <t>Boró</t>
  </si>
  <si>
    <t>San Bartolo</t>
  </si>
  <si>
    <t>Los Milagros</t>
  </si>
  <si>
    <t>El Higo</t>
  </si>
  <si>
    <t>Las Palmas</t>
  </si>
  <si>
    <t>Cerro de Casa</t>
  </si>
  <si>
    <t>El María</t>
  </si>
  <si>
    <t>El Prado</t>
  </si>
  <si>
    <t>El Rincón</t>
  </si>
  <si>
    <t>Lolá</t>
  </si>
  <si>
    <t>Puerto Vidal</t>
  </si>
  <si>
    <t>Manuel E. Amador Terrero</t>
  </si>
  <si>
    <t>Río de Jesús</t>
  </si>
  <si>
    <t>Utirá</t>
  </si>
  <si>
    <t>Catorce de Noviembre</t>
  </si>
  <si>
    <t>San Francisco</t>
  </si>
  <si>
    <t>Calovébora</t>
  </si>
  <si>
    <t>El Alto</t>
  </si>
  <si>
    <t>El Cuay</t>
  </si>
  <si>
    <t>Río Luis</t>
  </si>
  <si>
    <t>Rubén Cantú</t>
  </si>
  <si>
    <t>Santiago</t>
  </si>
  <si>
    <t>La Colorada</t>
  </si>
  <si>
    <t>La Raya de Santa María</t>
  </si>
  <si>
    <t>Ponuga</t>
  </si>
  <si>
    <t>Canto del Llano</t>
  </si>
  <si>
    <t>Carlos Santana Ávila</t>
  </si>
  <si>
    <t>Edwin Fábrega</t>
  </si>
  <si>
    <t>San Martín de Porres</t>
  </si>
  <si>
    <t>Urracá</t>
  </si>
  <si>
    <t>Rodrigo Luque</t>
  </si>
  <si>
    <t>Nuevo Santiago</t>
  </si>
  <si>
    <t>Santiago Este</t>
  </si>
  <si>
    <t>Santiago Sur</t>
  </si>
  <si>
    <t>Soná</t>
  </si>
  <si>
    <t>Calidonia</t>
  </si>
  <si>
    <t>El Marañón</t>
  </si>
  <si>
    <t>La Soledad</t>
  </si>
  <si>
    <t>Quebrada de Oro</t>
  </si>
  <si>
    <t>Rodeo Viejo</t>
  </si>
  <si>
    <t>Mariato</t>
  </si>
  <si>
    <t>Comarca Kuna Yala</t>
  </si>
  <si>
    <t>Ailigandí</t>
  </si>
  <si>
    <t>Puerto Obaldía</t>
  </si>
  <si>
    <t>Tubualá</t>
  </si>
  <si>
    <t>Comarca Emberá</t>
  </si>
  <si>
    <t>Cémaco</t>
  </si>
  <si>
    <t>Manuel Ortega</t>
  </si>
  <si>
    <t>Río Sábalo</t>
  </si>
  <si>
    <t>Comarca Ngäbe Buglé</t>
  </si>
  <si>
    <t>Besiko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</si>
  <si>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</si>
  <si>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</si>
  <si>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</si>
  <si>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</si>
  <si>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</si>
  <si>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</si>
  <si>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</si>
  <si>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Mironó</t>
  </si>
  <si>
    <t>Cascabel</t>
  </si>
  <si>
    <t>Hato Corotú</t>
  </si>
  <si>
    <t>Hato Culantro</t>
  </si>
  <si>
    <t>Hato Jobo</t>
  </si>
  <si>
    <t>Quebrada de Loro</t>
  </si>
  <si>
    <t>Salto Dupí</t>
  </si>
  <si>
    <t>Müna</t>
  </si>
  <si>
    <t>Alto Caballero</t>
  </si>
  <si>
    <t>Bakama</t>
  </si>
  <si>
    <t>Cerro Puerco</t>
  </si>
  <si>
    <t>Krüa</t>
  </si>
  <si>
    <t>Maraca</t>
  </si>
  <si>
    <t>Roka</t>
  </si>
  <si>
    <t>Sitio Prado</t>
  </si>
  <si>
    <t>Dikeri</t>
  </si>
  <si>
    <t>Diko</t>
  </si>
  <si>
    <t>Mreeni</t>
  </si>
  <si>
    <t>Nole Duima</t>
  </si>
  <si>
    <t>Hato Chamí</t>
  </si>
  <si>
    <t>Jädaberi</t>
  </si>
  <si>
    <t>Lajero</t>
  </si>
  <si>
    <t>Susama</t>
  </si>
  <si>
    <t>Ñürüm</t>
  </si>
  <si>
    <t>Agua Salud</t>
  </si>
  <si>
    <t>Cerro Pelado</t>
  </si>
  <si>
    <t>El Bale</t>
  </si>
  <si>
    <t>El Paredón</t>
  </si>
  <si>
    <t>Guayabito</t>
  </si>
  <si>
    <t>Güibale</t>
  </si>
  <si>
    <t>El Peñón</t>
  </si>
  <si>
    <t>Kankintú</t>
  </si>
  <si>
    <t>Tolote</t>
  </si>
  <si>
    <t>Jirondai</t>
  </si>
  <si>
    <t>Bürí</t>
  </si>
  <si>
    <t>Arraiján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</si>
  <si>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</si>
  <si>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</si>
  <si>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</si>
  <si>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</si>
  <si>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</si>
  <si>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</si>
  <si>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</si>
  <si>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Capira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</si>
  <si>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</si>
  <si>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</si>
  <si>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</si>
  <si>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</si>
  <si>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</si>
  <si>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</si>
  <si>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</si>
  <si>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</si>
  <si>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</si>
  <si>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</si>
  <si>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Chame</t>
  </si>
  <si>
    <t>Bejuco</t>
  </si>
  <si>
    <t>Buenos Aires</t>
  </si>
  <si>
    <t>Chicá</t>
  </si>
  <si>
    <t>Las Lajas</t>
  </si>
  <si>
    <t>Nueva Gorgona</t>
  </si>
  <si>
    <t>Sajalices</t>
  </si>
  <si>
    <t>Sorá</t>
  </si>
  <si>
    <t>La Chorrera</t>
  </si>
  <si>
    <t>Barrio Balboa</t>
  </si>
  <si>
    <t>Barrio Colón</t>
  </si>
  <si>
    <t>Amador</t>
  </si>
  <si>
    <t>El Arado</t>
  </si>
  <si>
    <t>Feuillet</t>
  </si>
  <si>
    <t>Guadalupe</t>
  </si>
  <si>
    <t>Hurtado</t>
  </si>
  <si>
    <t>Los Díaz</t>
  </si>
  <si>
    <t>Mendoza</t>
  </si>
  <si>
    <t>Obaldía</t>
  </si>
  <si>
    <t>Playa Leona</t>
  </si>
  <si>
    <t>Puerto Caimito</t>
  </si>
  <si>
    <t>San Carlos</t>
  </si>
  <si>
    <t>El Espino</t>
  </si>
  <si>
    <t>La Ermita</t>
  </si>
  <si>
    <t>La Laguna</t>
  </si>
  <si>
    <t>Los Llanitos</t>
  </si>
  <si>
    <t>Provincia, comarca indígena, distrito y corregimiento</t>
  </si>
  <si>
    <t xml:space="preserve"> -   Cantidad nula o cero.</t>
  </si>
  <si>
    <t>0.0</t>
  </si>
  <si>
    <t>0.00</t>
  </si>
  <si>
    <t>Gatú o Gatucito</t>
  </si>
  <si>
    <t>Superficie (en hectáreas)</t>
  </si>
  <si>
    <t>TOTAL</t>
  </si>
  <si>
    <t xml:space="preserve">           Cuando la cantidad es menor a la mitad de unidad o fracción decimal adoptada, para la expresión del dato.</t>
  </si>
  <si>
    <t xml:space="preserve">El Piro No.2 </t>
  </si>
  <si>
    <t xml:space="preserve">Santa Catalina o Calovébora </t>
  </si>
  <si>
    <t xml:space="preserve">Alto Bilingüe </t>
  </si>
  <si>
    <t xml:space="preserve">Valle Bonito </t>
  </si>
  <si>
    <t>Bocas del Toro (cabecera)</t>
  </si>
  <si>
    <t>Changuinola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</si>
  <si>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</si>
  <si>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</si>
  <si>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</si>
  <si>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</si>
  <si>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</si>
  <si>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</si>
  <si>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</si>
  <si>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Miguel de la Borda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</si>
  <si>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</si>
  <si>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</si>
  <si>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</si>
  <si>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</si>
  <si>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</si>
  <si>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</si>
  <si>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</si>
  <si>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</si>
  <si>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</si>
  <si>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</si>
  <si>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</si>
  <si>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</si>
  <si>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</si>
  <si>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</si>
  <si>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</si>
  <si>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</si>
  <si>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</si>
  <si>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</si>
  <si>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</si>
  <si>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</si>
  <si>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</si>
  <si>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</si>
  <si>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</si>
  <si>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</si>
  <si>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</si>
  <si>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</si>
  <si>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</si>
  <si>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</si>
  <si>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</si>
  <si>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</si>
  <si>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</si>
  <si>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</si>
  <si>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</si>
  <si>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</si>
  <si>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</si>
  <si>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</si>
  <si>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</si>
  <si>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</si>
  <si>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</si>
  <si>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</si>
  <si>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</si>
  <si>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</si>
  <si>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</si>
  <si>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</si>
  <si>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</si>
  <si>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</si>
  <si>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</si>
  <si>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</si>
  <si>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</si>
  <si>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Aserrío de Gariché</t>
  </si>
  <si>
    <t>Comarca Kuna de Madungandí</t>
  </si>
  <si>
    <t>Chepo (cabecera)</t>
  </si>
  <si>
    <t xml:space="preserve">Panamá Oeste </t>
  </si>
  <si>
    <t>Cuadro 17. TOMATE DE MESA,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</si>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</sst>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3" fillId="2" borderId="0" xfId="3" applyFont="1" applyFill="1"/>
    <xf numFmtId="49" fontId="3" fillId="2" borderId="0" xfId="0" applyNumberFormat="1" applyFont="1" applyFill="1"/>
    <xf numFmtId="0" fontId="0" fillId="2" borderId="0" xfId="0" applyFill="1"/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top"/>
    </xf>
    <xf numFmtId="165" fontId="3" fillId="2" borderId="0" xfId="0" applyNumberFormat="1" applyFont="1" applyFill="1" applyBorder="1" applyAlignment="1">
      <alignment vertical="center"/>
    </xf>
    <xf numFmtId="165" fontId="3" fillId="2" borderId="0" xfId="3" applyNumberFormat="1" applyFont="1" applyFill="1"/>
    <xf numFmtId="165" fontId="6" fillId="3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15" applyFont="1" applyFill="1" applyBorder="1" applyAlignment="1">
      <alignment horizontal="center" vertical="center" wrapText="1"/>
    </xf>
    <xf numFmtId="0" fontId="4" fillId="2" borderId="0" xfId="20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43" fontId="2" fillId="2" borderId="1" xfId="1" applyNumberFormat="1" applyFont="1" applyFill="1" applyBorder="1" applyAlignment="1">
      <alignment horizontal="right" vertical="center" wrapText="1"/>
    </xf>
    <xf numFmtId="165" fontId="2" fillId="2" borderId="4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43" fontId="4" fillId="2" borderId="1" xfId="1" applyNumberFormat="1" applyFont="1" applyFill="1" applyBorder="1" applyAlignment="1">
      <alignment horizontal="right" vertical="center" wrapText="1"/>
    </xf>
    <xf numFmtId="165" fontId="4" fillId="2" borderId="4" xfId="1" applyNumberFormat="1" applyFont="1" applyFill="1" applyBorder="1" applyAlignment="1">
      <alignment horizontal="right" vertical="center" wrapText="1"/>
    </xf>
    <xf numFmtId="164" fontId="4" fillId="2" borderId="6" xfId="1" applyNumberFormat="1" applyFont="1" applyFill="1" applyBorder="1" applyAlignment="1">
      <alignment horizontal="right" vertical="center" wrapText="1"/>
    </xf>
    <xf numFmtId="43" fontId="4" fillId="2" borderId="6" xfId="1" applyNumberFormat="1" applyFont="1" applyFill="1" applyBorder="1" applyAlignment="1">
      <alignment horizontal="right" vertical="center" wrapText="1"/>
    </xf>
    <xf numFmtId="165" fontId="4" fillId="2" borderId="7" xfId="1" applyNumberFormat="1" applyFont="1" applyFill="1" applyBorder="1" applyAlignment="1">
      <alignment horizontal="right" vertical="center" wrapText="1"/>
    </xf>
    <xf numFmtId="0" fontId="4" fillId="2" borderId="0" xfId="20" applyFont="1" applyFill="1" applyBorder="1" applyAlignment="1">
      <alignment horizontal="left" vertical="center" wrapText="1" indent="2"/>
    </xf>
    <xf numFmtId="0" fontId="4" fillId="2" borderId="0" xfId="20" applyFont="1" applyFill="1" applyBorder="1" applyAlignment="1">
      <alignment horizontal="left" vertical="center" wrapText="1" indent="3"/>
    </xf>
    <xf numFmtId="0" fontId="4" fillId="2" borderId="5" xfId="27" applyFont="1" applyFill="1" applyBorder="1" applyAlignment="1">
      <alignment horizontal="left" vertical="center" wrapText="1" indent="3"/>
    </xf>
    <xf numFmtId="0" fontId="4" fillId="2" borderId="0" xfId="20" applyFont="1" applyFill="1" applyBorder="1" applyAlignment="1">
      <alignment horizontal="left" vertical="center" indent="2"/>
    </xf>
    <xf numFmtId="0" fontId="4" fillId="2" borderId="0" xfId="20" applyFont="1" applyFill="1" applyBorder="1" applyAlignment="1">
      <alignment horizontal="left" vertical="center" indent="3"/>
    </xf>
    <xf numFmtId="0" fontId="4" fillId="2" borderId="3" xfId="20" applyFont="1" applyFill="1" applyBorder="1" applyAlignment="1">
      <alignment horizontal="left" vertical="center" indent="3"/>
    </xf>
    <xf numFmtId="0" fontId="5" fillId="2" borderId="0" xfId="0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center" vertical="center"/>
    </xf>
    <xf numFmtId="165" fontId="6" fillId="3" borderId="2" xfId="33" applyNumberFormat="1" applyFont="1" applyFill="1" applyBorder="1" applyAlignment="1">
      <alignment horizontal="center" vertical="center" wrapText="1"/>
    </xf>
    <xf numFmtId="0" fontId="6" fillId="3" borderId="2" xfId="32" applyFont="1" applyFill="1" applyBorder="1" applyAlignment="1">
      <alignment horizontal="center" vertical="center" wrapText="1"/>
    </xf>
    <xf numFmtId="0" fontId="3" fillId="0" borderId="8" xfId="3" applyFont="1" applyBorder="1" applyAlignment="1">
      <alignment horizontal="left" vertical="center" wrapText="1"/>
    </xf>
  </cellXfs>
  <cellStyles count="35">
    <cellStyle name="Millares" xfId="1" builtinId="3"/>
    <cellStyle name="Normal" xfId="0" builtinId="0"/>
    <cellStyle name="Normal 2" xfId="3"/>
    <cellStyle name="style1749130342627" xfId="32"/>
    <cellStyle name="style1749130343768" xfId="33"/>
    <cellStyle name="style1749130345081" xfId="34"/>
    <cellStyle name="style1749131963676" xfId="2"/>
    <cellStyle name="style1749131963864" xfId="4"/>
    <cellStyle name="style1749131963989" xfId="5"/>
    <cellStyle name="style1749131964286" xfId="9"/>
    <cellStyle name="style1749131964426" xfId="10"/>
    <cellStyle name="style1749131964817" xfId="6"/>
    <cellStyle name="style1749131964926" xfId="7"/>
    <cellStyle name="style1749131965036" xfId="8"/>
    <cellStyle name="style1749131965239" xfId="11"/>
    <cellStyle name="style1749131965317" xfId="12"/>
    <cellStyle name="style1749131965520" xfId="13"/>
    <cellStyle name="style1749131966286" xfId="14"/>
    <cellStyle name="style1749131966380" xfId="19"/>
    <cellStyle name="style1749131966786" xfId="15"/>
    <cellStyle name="style1749131966864" xfId="20"/>
    <cellStyle name="style1749131967536" xfId="26"/>
    <cellStyle name="style1749131967645" xfId="27"/>
    <cellStyle name="style1749131967708" xfId="16"/>
    <cellStyle name="style1749131967802" xfId="17"/>
    <cellStyle name="style1749131967895" xfId="18"/>
    <cellStyle name="style1749131967989" xfId="21"/>
    <cellStyle name="style1749131968098" xfId="22"/>
    <cellStyle name="style1749131968208" xfId="23"/>
    <cellStyle name="style1749131968286" xfId="24"/>
    <cellStyle name="style1749131968395" xfId="25"/>
    <cellStyle name="style1749131969630" xfId="28"/>
    <cellStyle name="style1749131969724" xfId="29"/>
    <cellStyle name="style1749131969817" xfId="30"/>
    <cellStyle name="style1749131969895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587</xdr:row>
      <xdr:rowOff>57151</xdr:rowOff>
    </xdr:from>
    <xdr:to>
      <xdr:col>0</xdr:col>
      <xdr:colOff>381000</xdr:colOff>
      <xdr:row>589</xdr:row>
      <xdr:rowOff>142876</xdr:rowOff>
    </xdr:to>
    <xdr:sp macro="" textlink="">
      <xdr:nvSpPr>
        <xdr:cNvPr id="2" name="Cerrar llave 1"/>
        <xdr:cNvSpPr/>
      </xdr:nvSpPr>
      <xdr:spPr>
        <a:xfrm>
          <a:off x="297181" y="14607540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0"/>
  <sheetViews>
    <sheetView tabSelected="1" zoomScale="85" zoomScaleNormal="85" zoomScaleSheetLayoutView="115" workbookViewId="0">
      <selection activeCell="A2" sqref="A2:A3"/>
    </sheetView>
  </sheetViews>
  <sheetFormatPr baseColWidth="10" defaultColWidth="9.140625" defaultRowHeight="15" customHeight="1" x14ac:dyDescent="0.2"/>
  <cols>
    <col min="1" max="1" width="37.140625" style="1" customWidth="1"/>
    <col min="2" max="5" width="15" style="1" customWidth="1"/>
    <col min="6" max="6" width="15" style="7" customWidth="1"/>
    <col min="7" max="16384" width="9.140625" style="1"/>
  </cols>
  <sheetData>
    <row r="1" spans="1:6" ht="60" customHeight="1" x14ac:dyDescent="0.2">
      <c r="A1" s="28" t="s">
        <v>543</v>
      </c>
      <c r="B1" s="28"/>
      <c r="C1" s="28"/>
      <c r="D1" s="28"/>
      <c r="E1" s="28"/>
      <c r="F1" s="28"/>
    </row>
    <row r="2" spans="1:6" ht="30" customHeight="1" x14ac:dyDescent="0.2">
      <c r="A2" s="32" t="s">
        <v>468</v>
      </c>
      <c r="B2" s="29" t="s">
        <v>0</v>
      </c>
      <c r="C2" s="30" t="s">
        <v>473</v>
      </c>
      <c r="D2" s="30"/>
      <c r="E2" s="30"/>
      <c r="F2" s="31" t="s">
        <v>545</v>
      </c>
    </row>
    <row r="3" spans="1:6" ht="30" customHeight="1" x14ac:dyDescent="0.2">
      <c r="A3" s="32"/>
      <c r="B3" s="29"/>
      <c r="C3" s="8" t="s">
        <v>1</v>
      </c>
      <c r="D3" s="8" t="s">
        <v>2</v>
      </c>
      <c r="E3" s="8" t="s">
        <v>3</v>
      </c>
      <c r="F3" s="31"/>
    </row>
    <row r="4" spans="1:6" ht="21" customHeight="1" x14ac:dyDescent="0.2">
      <c r="A4" s="10" t="s">
        <v>474</v>
      </c>
      <c r="B4" s="12">
        <f>SUM(B5+B35+B85+B115+B214+B239+B278+B343+B380+B439+B518+B524+B530)</f>
        <v>3500</v>
      </c>
      <c r="C4" s="13">
        <f>SUM(C5+C35+C85+C115+C214+C239+C278+C343+C380+C439+C518+C524+C530)</f>
        <v>264.67959142499996</v>
      </c>
      <c r="D4" s="13">
        <f>SUM(D5+D35+D85+D115+D214+D239+D278+D343+D380+D439+D518+D524+D530)</f>
        <v>18.141941345694061</v>
      </c>
      <c r="E4" s="13">
        <f>SUM(E5+E35+E85+E115+E214+E239+E278+E343+E380+E439+E518+E524+E530)</f>
        <v>34.172846897526597</v>
      </c>
      <c r="F4" s="14">
        <f>SUM(F5+F35+F85+F115+F214+F239+F278+F343+F380+F439+F518+F524+F530)</f>
        <v>140210.19670000009</v>
      </c>
    </row>
    <row r="5" spans="1:6" ht="21" customHeight="1" x14ac:dyDescent="0.2">
      <c r="A5" s="11" t="s">
        <v>4</v>
      </c>
      <c r="B5" s="12">
        <f>SUM(B6+B11+B25+B28)</f>
        <v>68</v>
      </c>
      <c r="C5" s="13">
        <f>SUM(C6+C11+C25+C28)</f>
        <v>0.52373421200000014</v>
      </c>
      <c r="D5" s="13">
        <f t="shared" ref="D5:F5" si="0">SUM(D6+D11+D25+D28)</f>
        <v>1.9542794833333336E-3</v>
      </c>
      <c r="E5" s="13">
        <f t="shared" si="0"/>
        <v>0</v>
      </c>
      <c r="F5" s="14">
        <f t="shared" si="0"/>
        <v>80.133799999999994</v>
      </c>
    </row>
    <row r="6" spans="1:6" ht="15" customHeight="1" x14ac:dyDescent="0.2">
      <c r="A6" s="21" t="s">
        <v>4</v>
      </c>
      <c r="B6" s="12">
        <v>10</v>
      </c>
      <c r="C6" s="13">
        <v>3.0857049999999998E-3</v>
      </c>
      <c r="D6" s="13">
        <v>1.2857100000000001E-4</v>
      </c>
      <c r="E6" s="13">
        <v>0</v>
      </c>
      <c r="F6" s="14">
        <v>2.3400000000000003</v>
      </c>
    </row>
    <row r="7" spans="1:6" ht="15" customHeight="1" x14ac:dyDescent="0.2">
      <c r="A7" s="22" t="s">
        <v>480</v>
      </c>
      <c r="B7" s="15">
        <v>2</v>
      </c>
      <c r="C7" s="16">
        <v>1.3371389999999998E-3</v>
      </c>
      <c r="D7" s="16">
        <v>0</v>
      </c>
      <c r="E7" s="16">
        <v>0</v>
      </c>
      <c r="F7" s="17">
        <v>1.05</v>
      </c>
    </row>
    <row r="8" spans="1:6" ht="15" customHeight="1" x14ac:dyDescent="0.2">
      <c r="A8" s="22" t="s">
        <v>5</v>
      </c>
      <c r="B8" s="15">
        <v>2</v>
      </c>
      <c r="C8" s="16">
        <v>1.0285700000000001E-4</v>
      </c>
      <c r="D8" s="16">
        <v>0</v>
      </c>
      <c r="E8" s="16">
        <v>0</v>
      </c>
      <c r="F8" s="17">
        <v>0.12000000000000001</v>
      </c>
    </row>
    <row r="9" spans="1:6" ht="15" customHeight="1" x14ac:dyDescent="0.2">
      <c r="A9" s="22" t="s">
        <v>6</v>
      </c>
      <c r="B9" s="15">
        <v>2</v>
      </c>
      <c r="C9" s="16">
        <v>5.3999800000000008E-4</v>
      </c>
      <c r="D9" s="16">
        <v>0</v>
      </c>
      <c r="E9" s="16">
        <v>0</v>
      </c>
      <c r="F9" s="17">
        <v>0.22</v>
      </c>
    </row>
    <row r="10" spans="1:6" ht="15" customHeight="1" x14ac:dyDescent="0.2">
      <c r="A10" s="22" t="s">
        <v>7</v>
      </c>
      <c r="B10" s="15">
        <v>4</v>
      </c>
      <c r="C10" s="16">
        <v>1.1057109999999999E-3</v>
      </c>
      <c r="D10" s="16">
        <v>1.2857100000000001E-4</v>
      </c>
      <c r="E10" s="16">
        <v>0</v>
      </c>
      <c r="F10" s="17">
        <v>0.95</v>
      </c>
    </row>
    <row r="11" spans="1:6" ht="15" customHeight="1" x14ac:dyDescent="0.2">
      <c r="A11" s="21" t="s">
        <v>8</v>
      </c>
      <c r="B11" s="12">
        <v>43</v>
      </c>
      <c r="C11" s="13">
        <v>0.51360281400000019</v>
      </c>
      <c r="D11" s="13">
        <v>1.5942806833333337E-3</v>
      </c>
      <c r="E11" s="13">
        <v>0</v>
      </c>
      <c r="F11" s="14">
        <v>61.873999999999995</v>
      </c>
    </row>
    <row r="12" spans="1:6" ht="15" customHeight="1" x14ac:dyDescent="0.2">
      <c r="A12" s="22" t="s">
        <v>481</v>
      </c>
      <c r="B12" s="15">
        <v>3</v>
      </c>
      <c r="C12" s="16">
        <v>1.8000000000000004E-4</v>
      </c>
      <c r="D12" s="16">
        <v>0</v>
      </c>
      <c r="E12" s="16">
        <v>0</v>
      </c>
      <c r="F12" s="17">
        <v>5.5E-2</v>
      </c>
    </row>
    <row r="13" spans="1:6" ht="15" customHeight="1" x14ac:dyDescent="0.2">
      <c r="A13" s="22" t="s">
        <v>9</v>
      </c>
      <c r="B13" s="15">
        <v>2</v>
      </c>
      <c r="C13" s="16">
        <v>3.0856999999999998E-4</v>
      </c>
      <c r="D13" s="16">
        <v>5.142833333333333E-5</v>
      </c>
      <c r="E13" s="16">
        <v>0</v>
      </c>
      <c r="F13" s="17">
        <v>25.2</v>
      </c>
    </row>
    <row r="14" spans="1:6" ht="15" customHeight="1" x14ac:dyDescent="0.2">
      <c r="A14" s="22" t="s">
        <v>10</v>
      </c>
      <c r="B14" s="15">
        <v>8</v>
      </c>
      <c r="C14" s="16">
        <v>6.0428399999999998E-3</v>
      </c>
      <c r="D14" s="16">
        <v>6.9428375000000011E-4</v>
      </c>
      <c r="E14" s="16">
        <v>0</v>
      </c>
      <c r="F14" s="17">
        <v>2.7725</v>
      </c>
    </row>
    <row r="15" spans="1:6" ht="15" customHeight="1" x14ac:dyDescent="0.2">
      <c r="A15" s="22" t="s">
        <v>11</v>
      </c>
      <c r="B15" s="15">
        <v>7</v>
      </c>
      <c r="C15" s="16">
        <v>1.6199939999999998E-3</v>
      </c>
      <c r="D15" s="16">
        <v>2.571417333333333E-4</v>
      </c>
      <c r="E15" s="16">
        <v>0</v>
      </c>
      <c r="F15" s="17">
        <v>0.41</v>
      </c>
    </row>
    <row r="16" spans="1:6" ht="15" customHeight="1" x14ac:dyDescent="0.2">
      <c r="A16" s="22" t="s">
        <v>12</v>
      </c>
      <c r="B16" s="15">
        <v>1</v>
      </c>
      <c r="C16" s="16">
        <v>2.0571399999999999E-4</v>
      </c>
      <c r="D16" s="16">
        <v>0</v>
      </c>
      <c r="E16" s="16">
        <v>0</v>
      </c>
      <c r="F16" s="17">
        <v>0.08</v>
      </c>
    </row>
    <row r="17" spans="1:6" ht="15" customHeight="1" x14ac:dyDescent="0.2">
      <c r="A17" s="22" t="s">
        <v>13</v>
      </c>
      <c r="B17" s="15">
        <v>3</v>
      </c>
      <c r="C17" s="16">
        <v>1.2342819999999997E-3</v>
      </c>
      <c r="D17" s="16">
        <v>0</v>
      </c>
      <c r="E17" s="16">
        <v>0</v>
      </c>
      <c r="F17" s="17">
        <v>0.25</v>
      </c>
    </row>
    <row r="18" spans="1:6" ht="15" customHeight="1" x14ac:dyDescent="0.2">
      <c r="A18" s="22" t="s">
        <v>14</v>
      </c>
      <c r="B18" s="15">
        <v>1</v>
      </c>
      <c r="C18" s="16">
        <v>2.5714200000000003E-4</v>
      </c>
      <c r="D18" s="16">
        <v>5.1428400000000004E-5</v>
      </c>
      <c r="E18" s="16">
        <v>0</v>
      </c>
      <c r="F18" s="17">
        <v>0.15</v>
      </c>
    </row>
    <row r="19" spans="1:6" ht="15" customHeight="1" x14ac:dyDescent="0.2">
      <c r="A19" s="22" t="s">
        <v>15</v>
      </c>
      <c r="B19" s="15">
        <v>4</v>
      </c>
      <c r="C19" s="16">
        <v>8.9999700000000004E-4</v>
      </c>
      <c r="D19" s="16">
        <v>1.0285680000000001E-4</v>
      </c>
      <c r="E19" s="16">
        <v>0</v>
      </c>
      <c r="F19" s="17">
        <v>0.4</v>
      </c>
    </row>
    <row r="20" spans="1:6" ht="15" customHeight="1" x14ac:dyDescent="0.2">
      <c r="A20" s="22" t="s">
        <v>16</v>
      </c>
      <c r="B20" s="15">
        <v>3</v>
      </c>
      <c r="C20" s="16">
        <v>1.079996E-3</v>
      </c>
      <c r="D20" s="16">
        <v>0</v>
      </c>
      <c r="E20" s="16">
        <v>0</v>
      </c>
      <c r="F20" s="17">
        <v>1.0044999999999999</v>
      </c>
    </row>
    <row r="21" spans="1:6" ht="15" customHeight="1" x14ac:dyDescent="0.2">
      <c r="A21" s="22" t="s">
        <v>17</v>
      </c>
      <c r="B21" s="15">
        <v>6</v>
      </c>
      <c r="C21" s="16">
        <v>0.50113142499999985</v>
      </c>
      <c r="D21" s="16">
        <v>3.3428500000000003E-4</v>
      </c>
      <c r="E21" s="16">
        <v>0</v>
      </c>
      <c r="F21" s="17">
        <v>31.151999999999994</v>
      </c>
    </row>
    <row r="22" spans="1:6" ht="15" customHeight="1" x14ac:dyDescent="0.2">
      <c r="A22" s="22" t="s">
        <v>18</v>
      </c>
      <c r="B22" s="15">
        <v>2</v>
      </c>
      <c r="C22" s="16">
        <v>2.05713E-4</v>
      </c>
      <c r="D22" s="16">
        <v>0</v>
      </c>
      <c r="E22" s="16">
        <v>0</v>
      </c>
      <c r="F22" s="17">
        <v>0.23</v>
      </c>
    </row>
    <row r="23" spans="1:6" ht="15" customHeight="1" x14ac:dyDescent="0.2">
      <c r="A23" s="22" t="s">
        <v>19</v>
      </c>
      <c r="B23" s="15">
        <v>1</v>
      </c>
      <c r="C23" s="16">
        <v>1.5428499999999999E-4</v>
      </c>
      <c r="D23" s="16">
        <v>1.0285666666666666E-4</v>
      </c>
      <c r="E23" s="16">
        <v>0</v>
      </c>
      <c r="F23" s="17">
        <v>0.01</v>
      </c>
    </row>
    <row r="24" spans="1:6" ht="15" customHeight="1" x14ac:dyDescent="0.2">
      <c r="A24" s="22" t="s">
        <v>20</v>
      </c>
      <c r="B24" s="15">
        <v>2</v>
      </c>
      <c r="C24" s="16">
        <v>2.82856E-4</v>
      </c>
      <c r="D24" s="16">
        <v>0</v>
      </c>
      <c r="E24" s="16">
        <v>0</v>
      </c>
      <c r="F24" s="17">
        <v>0.16</v>
      </c>
    </row>
    <row r="25" spans="1:6" ht="15" customHeight="1" x14ac:dyDescent="0.2">
      <c r="A25" s="21" t="s">
        <v>21</v>
      </c>
      <c r="B25" s="12">
        <v>2</v>
      </c>
      <c r="C25" s="13">
        <v>1.0285680000000001E-3</v>
      </c>
      <c r="D25" s="13">
        <v>2.0571360000000002E-4</v>
      </c>
      <c r="E25" s="13">
        <v>0</v>
      </c>
      <c r="F25" s="14">
        <v>10.25</v>
      </c>
    </row>
    <row r="26" spans="1:6" ht="15" customHeight="1" x14ac:dyDescent="0.2">
      <c r="A26" s="22" t="s">
        <v>22</v>
      </c>
      <c r="B26" s="15">
        <v>1</v>
      </c>
      <c r="C26" s="16">
        <v>3.8571299999999998E-4</v>
      </c>
      <c r="D26" s="16">
        <v>0</v>
      </c>
      <c r="E26" s="16">
        <v>0</v>
      </c>
      <c r="F26" s="17">
        <v>10</v>
      </c>
    </row>
    <row r="27" spans="1:6" ht="15" customHeight="1" x14ac:dyDescent="0.2">
      <c r="A27" s="22" t="s">
        <v>23</v>
      </c>
      <c r="B27" s="15">
        <v>1</v>
      </c>
      <c r="C27" s="16">
        <v>6.4285500000000001E-4</v>
      </c>
      <c r="D27" s="16">
        <v>2.0571360000000002E-4</v>
      </c>
      <c r="E27" s="16">
        <v>0</v>
      </c>
      <c r="F27" s="17">
        <v>0.25</v>
      </c>
    </row>
    <row r="28" spans="1:6" ht="15" customHeight="1" x14ac:dyDescent="0.2">
      <c r="A28" s="21" t="s">
        <v>24</v>
      </c>
      <c r="B28" s="12">
        <v>13</v>
      </c>
      <c r="C28" s="13">
        <v>6.0171250000000016E-3</v>
      </c>
      <c r="D28" s="13">
        <v>2.5714200000000005E-5</v>
      </c>
      <c r="E28" s="13">
        <v>0</v>
      </c>
      <c r="F28" s="14">
        <v>5.6697999999999995</v>
      </c>
    </row>
    <row r="29" spans="1:6" ht="15" customHeight="1" x14ac:dyDescent="0.2">
      <c r="A29" s="22" t="s">
        <v>482</v>
      </c>
      <c r="B29" s="15">
        <v>5</v>
      </c>
      <c r="C29" s="16">
        <v>3.08571E-4</v>
      </c>
      <c r="D29" s="16">
        <v>0</v>
      </c>
      <c r="E29" s="16">
        <v>0</v>
      </c>
      <c r="F29" s="17">
        <v>0.12499999999999999</v>
      </c>
    </row>
    <row r="30" spans="1:6" ht="15" customHeight="1" x14ac:dyDescent="0.2">
      <c r="A30" s="22" t="s">
        <v>25</v>
      </c>
      <c r="B30" s="15">
        <v>1</v>
      </c>
      <c r="C30" s="16">
        <v>5.1428000000000003E-5</v>
      </c>
      <c r="D30" s="16">
        <v>0</v>
      </c>
      <c r="E30" s="16">
        <v>0</v>
      </c>
      <c r="F30" s="17">
        <v>0.03</v>
      </c>
    </row>
    <row r="31" spans="1:6" ht="15" customHeight="1" x14ac:dyDescent="0.2">
      <c r="A31" s="22" t="s">
        <v>26</v>
      </c>
      <c r="B31" s="15">
        <v>1</v>
      </c>
      <c r="C31" s="16">
        <v>1.2857109999999999E-3</v>
      </c>
      <c r="D31" s="16">
        <v>0</v>
      </c>
      <c r="E31" s="16">
        <v>0</v>
      </c>
      <c r="F31" s="17">
        <v>1</v>
      </c>
    </row>
    <row r="32" spans="1:6" ht="15" customHeight="1" x14ac:dyDescent="0.2">
      <c r="A32" s="22" t="s">
        <v>27</v>
      </c>
      <c r="B32" s="15">
        <v>2</v>
      </c>
      <c r="C32" s="16">
        <v>1.157139E-3</v>
      </c>
      <c r="D32" s="16">
        <v>0</v>
      </c>
      <c r="E32" s="16">
        <v>0</v>
      </c>
      <c r="F32" s="17">
        <v>0.25480000000000003</v>
      </c>
    </row>
    <row r="33" spans="1:6" ht="15" customHeight="1" x14ac:dyDescent="0.2">
      <c r="A33" s="22" t="s">
        <v>28</v>
      </c>
      <c r="B33" s="15">
        <v>2</v>
      </c>
      <c r="C33" s="16">
        <v>3.8571300000000004E-4</v>
      </c>
      <c r="D33" s="16">
        <v>2.5714200000000002E-5</v>
      </c>
      <c r="E33" s="16">
        <v>0</v>
      </c>
      <c r="F33" s="17">
        <v>0.25</v>
      </c>
    </row>
    <row r="34" spans="1:6" ht="15" customHeight="1" x14ac:dyDescent="0.2">
      <c r="A34" s="22" t="s">
        <v>29</v>
      </c>
      <c r="B34" s="15">
        <v>2</v>
      </c>
      <c r="C34" s="16">
        <v>2.8285630000000001E-3</v>
      </c>
      <c r="D34" s="16">
        <v>0</v>
      </c>
      <c r="E34" s="16">
        <v>0</v>
      </c>
      <c r="F34" s="17">
        <v>4.01</v>
      </c>
    </row>
    <row r="35" spans="1:6" ht="21" customHeight="1" x14ac:dyDescent="0.2">
      <c r="A35" s="11" t="s">
        <v>30</v>
      </c>
      <c r="B35" s="12">
        <f>SUM(B36+B41+B52+B60+B64+B68)</f>
        <v>477</v>
      </c>
      <c r="C35" s="13">
        <f>SUM(C36+C41+C52+C60+C64+C68)</f>
        <v>4.8527392909999998</v>
      </c>
      <c r="D35" s="13">
        <f>SUM(D36+D41+D52+D60+D64+D68)</f>
        <v>2.0771372665155079</v>
      </c>
      <c r="E35" s="13">
        <f>SUM(E36+E41+E52+E60+E64+E68)</f>
        <v>6.0002057139999988E-2</v>
      </c>
      <c r="F35" s="14">
        <f>SUM(F36+F41+F52+F60+F64+F68)</f>
        <v>924.23360000000002</v>
      </c>
    </row>
    <row r="36" spans="1:6" ht="15" customHeight="1" x14ac:dyDescent="0.2">
      <c r="A36" s="21" t="s">
        <v>31</v>
      </c>
      <c r="B36" s="12">
        <v>8</v>
      </c>
      <c r="C36" s="13">
        <v>1.6199940000000003E-3</v>
      </c>
      <c r="D36" s="13">
        <v>0</v>
      </c>
      <c r="E36" s="13">
        <v>0</v>
      </c>
      <c r="F36" s="14">
        <v>0.58230000000000004</v>
      </c>
    </row>
    <row r="37" spans="1:6" ht="15" customHeight="1" x14ac:dyDescent="0.2">
      <c r="A37" s="22" t="s">
        <v>483</v>
      </c>
      <c r="B37" s="15">
        <v>1</v>
      </c>
      <c r="C37" s="16">
        <v>5.1428400000000005E-4</v>
      </c>
      <c r="D37" s="16">
        <v>0</v>
      </c>
      <c r="E37" s="16">
        <v>0</v>
      </c>
      <c r="F37" s="17">
        <v>3.2000000000000002E-3</v>
      </c>
    </row>
    <row r="38" spans="1:6" ht="15" customHeight="1" x14ac:dyDescent="0.2">
      <c r="A38" s="22" t="s">
        <v>32</v>
      </c>
      <c r="B38" s="15">
        <v>3</v>
      </c>
      <c r="C38" s="16">
        <v>3.0857000000000004E-4</v>
      </c>
      <c r="D38" s="16">
        <v>0</v>
      </c>
      <c r="E38" s="16">
        <v>0</v>
      </c>
      <c r="F38" s="17">
        <v>2.75E-2</v>
      </c>
    </row>
    <row r="39" spans="1:6" ht="15" customHeight="1" x14ac:dyDescent="0.2">
      <c r="A39" s="22" t="s">
        <v>33</v>
      </c>
      <c r="B39" s="15">
        <v>2</v>
      </c>
      <c r="C39" s="16">
        <v>3.8571300000000004E-4</v>
      </c>
      <c r="D39" s="16">
        <v>0</v>
      </c>
      <c r="E39" s="16">
        <v>0</v>
      </c>
      <c r="F39" s="17">
        <v>0.2016</v>
      </c>
    </row>
    <row r="40" spans="1:6" ht="15" customHeight="1" x14ac:dyDescent="0.2">
      <c r="A40" s="22" t="s">
        <v>34</v>
      </c>
      <c r="B40" s="15">
        <v>2</v>
      </c>
      <c r="C40" s="16">
        <v>4.1142700000000002E-4</v>
      </c>
      <c r="D40" s="16">
        <v>0</v>
      </c>
      <c r="E40" s="16">
        <v>0</v>
      </c>
      <c r="F40" s="17">
        <v>0.35</v>
      </c>
    </row>
    <row r="41" spans="1:6" ht="15" customHeight="1" x14ac:dyDescent="0.2">
      <c r="A41" s="21" t="s">
        <v>35</v>
      </c>
      <c r="B41" s="12">
        <v>171</v>
      </c>
      <c r="C41" s="13">
        <v>0.14526831099999998</v>
      </c>
      <c r="D41" s="13">
        <v>4.196279742817461E-2</v>
      </c>
      <c r="E41" s="13">
        <v>0</v>
      </c>
      <c r="F41" s="14">
        <v>157.88229999999993</v>
      </c>
    </row>
    <row r="42" spans="1:6" ht="15" customHeight="1" x14ac:dyDescent="0.2">
      <c r="A42" s="22" t="s">
        <v>484</v>
      </c>
      <c r="B42" s="15">
        <v>7</v>
      </c>
      <c r="C42" s="16">
        <v>1.928566E-3</v>
      </c>
      <c r="D42" s="16">
        <v>1.0285700000000001E-4</v>
      </c>
      <c r="E42" s="16">
        <v>0</v>
      </c>
      <c r="F42" s="17">
        <v>1.9100000000000004</v>
      </c>
    </row>
    <row r="43" spans="1:6" ht="15" customHeight="1" x14ac:dyDescent="0.2">
      <c r="A43" s="22" t="s">
        <v>36</v>
      </c>
      <c r="B43" s="15">
        <v>21</v>
      </c>
      <c r="C43" s="16">
        <v>2.2294218999999994E-2</v>
      </c>
      <c r="D43" s="16">
        <v>1.5428524333333331E-3</v>
      </c>
      <c r="E43" s="16">
        <v>0</v>
      </c>
      <c r="F43" s="17">
        <v>8.2399999999999984</v>
      </c>
    </row>
    <row r="44" spans="1:6" ht="15" customHeight="1" x14ac:dyDescent="0.2">
      <c r="A44" s="22" t="s">
        <v>37</v>
      </c>
      <c r="B44" s="15">
        <v>9</v>
      </c>
      <c r="C44" s="16">
        <v>1.9028530000000004E-3</v>
      </c>
      <c r="D44" s="16">
        <v>1.0285688888888889E-4</v>
      </c>
      <c r="E44" s="16">
        <v>0</v>
      </c>
      <c r="F44" s="17">
        <v>0.68500000000000005</v>
      </c>
    </row>
    <row r="45" spans="1:6" ht="15" customHeight="1" x14ac:dyDescent="0.2">
      <c r="A45" s="22" t="s">
        <v>38</v>
      </c>
      <c r="B45" s="15">
        <v>7</v>
      </c>
      <c r="C45" s="16">
        <v>1.2857089999999999E-3</v>
      </c>
      <c r="D45" s="16">
        <v>1.799994E-4</v>
      </c>
      <c r="E45" s="16">
        <v>0</v>
      </c>
      <c r="F45" s="17">
        <v>0.39000000000000007</v>
      </c>
    </row>
    <row r="46" spans="1:6" ht="15" customHeight="1" x14ac:dyDescent="0.2">
      <c r="A46" s="22" t="s">
        <v>39</v>
      </c>
      <c r="B46" s="15">
        <v>28</v>
      </c>
      <c r="C46" s="16">
        <v>4.6997092000000004E-2</v>
      </c>
      <c r="D46" s="16">
        <v>2.8977122472619049E-2</v>
      </c>
      <c r="E46" s="16">
        <v>0</v>
      </c>
      <c r="F46" s="17">
        <v>9.5639000000000003</v>
      </c>
    </row>
    <row r="47" spans="1:6" ht="15" customHeight="1" x14ac:dyDescent="0.2">
      <c r="A47" s="22" t="s">
        <v>40</v>
      </c>
      <c r="B47" s="15">
        <v>32</v>
      </c>
      <c r="C47" s="16">
        <v>7.8942590000000024E-3</v>
      </c>
      <c r="D47" s="16">
        <v>5.9142663333333341E-4</v>
      </c>
      <c r="E47" s="16">
        <v>0</v>
      </c>
      <c r="F47" s="17">
        <v>1.8309000000000002</v>
      </c>
    </row>
    <row r="48" spans="1:6" ht="15" customHeight="1" x14ac:dyDescent="0.2">
      <c r="A48" s="22" t="s">
        <v>41</v>
      </c>
      <c r="B48" s="15">
        <v>19</v>
      </c>
      <c r="C48" s="16">
        <v>1.6559949000000001E-2</v>
      </c>
      <c r="D48" s="16">
        <v>6.9171218000000003E-3</v>
      </c>
      <c r="E48" s="16">
        <v>0</v>
      </c>
      <c r="F48" s="17">
        <v>23.679999999999996</v>
      </c>
    </row>
    <row r="49" spans="1:6" ht="15" customHeight="1" x14ac:dyDescent="0.2">
      <c r="A49" s="22" t="s">
        <v>42</v>
      </c>
      <c r="B49" s="15">
        <v>11</v>
      </c>
      <c r="C49" s="16">
        <v>3.1885619999999998E-3</v>
      </c>
      <c r="D49" s="16">
        <v>7.7142599999999986E-4</v>
      </c>
      <c r="E49" s="16">
        <v>0</v>
      </c>
      <c r="F49" s="17">
        <v>1.98</v>
      </c>
    </row>
    <row r="50" spans="1:6" ht="15" customHeight="1" x14ac:dyDescent="0.2">
      <c r="A50" s="22" t="s">
        <v>43</v>
      </c>
      <c r="B50" s="15">
        <v>13</v>
      </c>
      <c r="C50" s="16">
        <v>3.4199890000000004E-3</v>
      </c>
      <c r="D50" s="16">
        <v>1.0285680000000002E-4</v>
      </c>
      <c r="E50" s="16">
        <v>0</v>
      </c>
      <c r="F50" s="17">
        <v>5.07</v>
      </c>
    </row>
    <row r="51" spans="1:6" ht="15" customHeight="1" x14ac:dyDescent="0.2">
      <c r="A51" s="22" t="s">
        <v>44</v>
      </c>
      <c r="B51" s="15">
        <v>24</v>
      </c>
      <c r="C51" s="16">
        <v>3.9797112999999995E-2</v>
      </c>
      <c r="D51" s="16">
        <v>2.674278E-3</v>
      </c>
      <c r="E51" s="16">
        <v>0</v>
      </c>
      <c r="F51" s="17">
        <v>104.53249999999996</v>
      </c>
    </row>
    <row r="52" spans="1:6" ht="15" customHeight="1" x14ac:dyDescent="0.2">
      <c r="A52" s="21" t="s">
        <v>45</v>
      </c>
      <c r="B52" s="12">
        <v>43</v>
      </c>
      <c r="C52" s="13">
        <v>9.7048519E-2</v>
      </c>
      <c r="D52" s="13">
        <v>4.8116423540000008E-3</v>
      </c>
      <c r="E52" s="13">
        <v>0</v>
      </c>
      <c r="F52" s="14">
        <v>121.10300000000001</v>
      </c>
    </row>
    <row r="53" spans="1:6" ht="15" customHeight="1" x14ac:dyDescent="0.2">
      <c r="A53" s="22" t="s">
        <v>485</v>
      </c>
      <c r="B53" s="15">
        <v>2</v>
      </c>
      <c r="C53" s="16">
        <v>3.0857000000000004E-4</v>
      </c>
      <c r="D53" s="16">
        <v>2.5714200000000003E-4</v>
      </c>
      <c r="E53" s="16">
        <v>0</v>
      </c>
      <c r="F53" s="17">
        <v>0.03</v>
      </c>
    </row>
    <row r="54" spans="1:6" ht="15" customHeight="1" x14ac:dyDescent="0.2">
      <c r="A54" s="22" t="s">
        <v>46</v>
      </c>
      <c r="B54" s="15">
        <v>12</v>
      </c>
      <c r="C54" s="16">
        <v>5.3742690000000001E-3</v>
      </c>
      <c r="D54" s="16">
        <v>5.1428400000000005E-4</v>
      </c>
      <c r="E54" s="16">
        <v>0</v>
      </c>
      <c r="F54" s="17">
        <v>2.46</v>
      </c>
    </row>
    <row r="55" spans="1:6" ht="15" customHeight="1" x14ac:dyDescent="0.2">
      <c r="A55" s="22" t="s">
        <v>47</v>
      </c>
      <c r="B55" s="15">
        <v>6</v>
      </c>
      <c r="C55" s="16">
        <v>1.2085679999999999E-3</v>
      </c>
      <c r="D55" s="16">
        <v>2.5714000000000001E-5</v>
      </c>
      <c r="E55" s="16">
        <v>0</v>
      </c>
      <c r="F55" s="17">
        <v>1.6099999999999999</v>
      </c>
    </row>
    <row r="56" spans="1:6" ht="15" customHeight="1" x14ac:dyDescent="0.2">
      <c r="A56" s="22" t="s">
        <v>48</v>
      </c>
      <c r="B56" s="15">
        <v>2</v>
      </c>
      <c r="C56" s="16">
        <v>1.1571390000000002E-3</v>
      </c>
      <c r="D56" s="16">
        <v>3.0857040000000001E-6</v>
      </c>
      <c r="E56" s="16">
        <v>0</v>
      </c>
      <c r="F56" s="17">
        <v>20.3</v>
      </c>
    </row>
    <row r="57" spans="1:6" ht="15" customHeight="1" x14ac:dyDescent="0.2">
      <c r="A57" s="22" t="s">
        <v>49</v>
      </c>
      <c r="B57" s="15">
        <v>16</v>
      </c>
      <c r="C57" s="16">
        <v>8.4062844000000012E-2</v>
      </c>
      <c r="D57" s="16">
        <v>9.2571104999999987E-4</v>
      </c>
      <c r="E57" s="16">
        <v>0</v>
      </c>
      <c r="F57" s="17">
        <v>91.673000000000002</v>
      </c>
    </row>
    <row r="58" spans="1:6" ht="15" customHeight="1" x14ac:dyDescent="0.2">
      <c r="A58" s="22" t="s">
        <v>50</v>
      </c>
      <c r="B58" s="15">
        <v>2</v>
      </c>
      <c r="C58" s="16">
        <v>2.828564E-3</v>
      </c>
      <c r="D58" s="16">
        <v>1.5428530000000001E-3</v>
      </c>
      <c r="E58" s="16">
        <v>0</v>
      </c>
      <c r="F58" s="17">
        <v>1</v>
      </c>
    </row>
    <row r="59" spans="1:6" ht="15" customHeight="1" x14ac:dyDescent="0.2">
      <c r="A59" s="22" t="s">
        <v>51</v>
      </c>
      <c r="B59" s="15">
        <v>3</v>
      </c>
      <c r="C59" s="16">
        <v>2.1085649999999997E-3</v>
      </c>
      <c r="D59" s="16">
        <v>1.5428526000000001E-3</v>
      </c>
      <c r="E59" s="16">
        <v>0</v>
      </c>
      <c r="F59" s="17">
        <v>4.0299999999999994</v>
      </c>
    </row>
    <row r="60" spans="1:6" ht="15" customHeight="1" x14ac:dyDescent="0.2">
      <c r="A60" s="21" t="s">
        <v>52</v>
      </c>
      <c r="B60" s="12">
        <v>19</v>
      </c>
      <c r="C60" s="13">
        <v>4.4654542399999997</v>
      </c>
      <c r="D60" s="13">
        <v>2.0127771349999994</v>
      </c>
      <c r="E60" s="13">
        <v>6.0002057139999988E-2</v>
      </c>
      <c r="F60" s="14">
        <v>546.35000000000014</v>
      </c>
    </row>
    <row r="61" spans="1:6" ht="15" customHeight="1" x14ac:dyDescent="0.2">
      <c r="A61" s="22" t="s">
        <v>486</v>
      </c>
      <c r="B61" s="15">
        <v>13</v>
      </c>
      <c r="C61" s="16">
        <v>3.9598485430000001</v>
      </c>
      <c r="D61" s="16">
        <v>2.0127771349999999</v>
      </c>
      <c r="E61" s="16">
        <v>6.0002057139999988E-2</v>
      </c>
      <c r="F61" s="17">
        <v>534</v>
      </c>
    </row>
    <row r="62" spans="1:6" ht="15" customHeight="1" x14ac:dyDescent="0.2">
      <c r="A62" s="22" t="s">
        <v>53</v>
      </c>
      <c r="B62" s="15">
        <v>2</v>
      </c>
      <c r="C62" s="16">
        <v>0.50051428399999998</v>
      </c>
      <c r="D62" s="16">
        <v>0</v>
      </c>
      <c r="E62" s="16">
        <v>0</v>
      </c>
      <c r="F62" s="17">
        <v>11</v>
      </c>
    </row>
    <row r="63" spans="1:6" ht="15" customHeight="1" x14ac:dyDescent="0.2">
      <c r="A63" s="22" t="s">
        <v>54</v>
      </c>
      <c r="B63" s="15">
        <v>4</v>
      </c>
      <c r="C63" s="16">
        <v>5.0914130000000004E-3</v>
      </c>
      <c r="D63" s="16">
        <v>0</v>
      </c>
      <c r="E63" s="16">
        <v>0</v>
      </c>
      <c r="F63" s="17">
        <v>1.35</v>
      </c>
    </row>
    <row r="64" spans="1:6" ht="15" customHeight="1" x14ac:dyDescent="0.2">
      <c r="A64" s="21" t="s">
        <v>55</v>
      </c>
      <c r="B64" s="12">
        <v>18</v>
      </c>
      <c r="C64" s="13">
        <v>6.1714079999999998E-3</v>
      </c>
      <c r="D64" s="13">
        <v>6.4285480000000005E-4</v>
      </c>
      <c r="E64" s="13">
        <v>0</v>
      </c>
      <c r="F64" s="14">
        <v>3.3079999999999998</v>
      </c>
    </row>
    <row r="65" spans="1:6" ht="15" customHeight="1" x14ac:dyDescent="0.2">
      <c r="A65" s="22" t="s">
        <v>487</v>
      </c>
      <c r="B65" s="15">
        <v>6</v>
      </c>
      <c r="C65" s="16">
        <v>8.742820000000001E-4</v>
      </c>
      <c r="D65" s="16">
        <v>1.5428500000000002E-4</v>
      </c>
      <c r="E65" s="16">
        <v>0</v>
      </c>
      <c r="F65" s="17">
        <v>0.20499999999999999</v>
      </c>
    </row>
    <row r="66" spans="1:6" ht="15" customHeight="1" x14ac:dyDescent="0.2">
      <c r="A66" s="22" t="s">
        <v>56</v>
      </c>
      <c r="B66" s="15">
        <v>7</v>
      </c>
      <c r="C66" s="16">
        <v>1.9542790000000002E-3</v>
      </c>
      <c r="D66" s="16">
        <v>3.8571300000000004E-4</v>
      </c>
      <c r="E66" s="16">
        <v>0</v>
      </c>
      <c r="F66" s="17">
        <v>1.2500000000000002</v>
      </c>
    </row>
    <row r="67" spans="1:6" ht="15" customHeight="1" x14ac:dyDescent="0.2">
      <c r="A67" s="22" t="s">
        <v>57</v>
      </c>
      <c r="B67" s="15">
        <v>5</v>
      </c>
      <c r="C67" s="16">
        <v>3.3428470000000004E-3</v>
      </c>
      <c r="D67" s="16">
        <v>1.0285680000000001E-4</v>
      </c>
      <c r="E67" s="16">
        <v>0</v>
      </c>
      <c r="F67" s="17">
        <v>1.8530000000000002</v>
      </c>
    </row>
    <row r="68" spans="1:6" ht="15" customHeight="1" x14ac:dyDescent="0.2">
      <c r="A68" s="21" t="s">
        <v>58</v>
      </c>
      <c r="B68" s="12">
        <v>218</v>
      </c>
      <c r="C68" s="13">
        <v>0.13717681899999995</v>
      </c>
      <c r="D68" s="13">
        <v>1.6942836933333323E-2</v>
      </c>
      <c r="E68" s="13">
        <v>0</v>
      </c>
      <c r="F68" s="14">
        <v>95.007999999999953</v>
      </c>
    </row>
    <row r="69" spans="1:6" ht="15" customHeight="1" x14ac:dyDescent="0.2">
      <c r="A69" s="22" t="s">
        <v>488</v>
      </c>
      <c r="B69" s="15">
        <v>17</v>
      </c>
      <c r="C69" s="16">
        <v>3.2914189999999999E-3</v>
      </c>
      <c r="D69" s="16">
        <v>2.5714240000000005E-4</v>
      </c>
      <c r="E69" s="16">
        <v>0</v>
      </c>
      <c r="F69" s="17">
        <v>1.9235</v>
      </c>
    </row>
    <row r="70" spans="1:6" ht="15" customHeight="1" x14ac:dyDescent="0.2">
      <c r="A70" s="22" t="s">
        <v>59</v>
      </c>
      <c r="B70" s="15">
        <v>17</v>
      </c>
      <c r="C70" s="16">
        <v>6.3771239999999988E-3</v>
      </c>
      <c r="D70" s="16">
        <v>2.5714210000000001E-4</v>
      </c>
      <c r="E70" s="16">
        <v>0</v>
      </c>
      <c r="F70" s="17">
        <v>2.9600000000000004</v>
      </c>
    </row>
    <row r="71" spans="1:6" ht="15" customHeight="1" x14ac:dyDescent="0.2">
      <c r="A71" s="22" t="s">
        <v>30</v>
      </c>
      <c r="B71" s="15">
        <v>8</v>
      </c>
      <c r="C71" s="16">
        <v>8.4856800000000007E-4</v>
      </c>
      <c r="D71" s="16">
        <v>5.1427999999999996E-5</v>
      </c>
      <c r="E71" s="16">
        <v>0</v>
      </c>
      <c r="F71" s="17">
        <v>0.96000000000000019</v>
      </c>
    </row>
    <row r="72" spans="1:6" ht="15" customHeight="1" x14ac:dyDescent="0.2">
      <c r="A72" s="22" t="s">
        <v>60</v>
      </c>
      <c r="B72" s="15">
        <v>14</v>
      </c>
      <c r="C72" s="16">
        <v>4.5634240999999999E-2</v>
      </c>
      <c r="D72" s="16">
        <v>1.1079997000000001E-2</v>
      </c>
      <c r="E72" s="16">
        <v>0</v>
      </c>
      <c r="F72" s="17">
        <v>28.470000000000002</v>
      </c>
    </row>
    <row r="73" spans="1:6" ht="15" customHeight="1" x14ac:dyDescent="0.2">
      <c r="A73" s="22" t="s">
        <v>61</v>
      </c>
      <c r="B73" s="15">
        <v>10</v>
      </c>
      <c r="C73" s="16">
        <v>2.8799909999999997E-3</v>
      </c>
      <c r="D73" s="16">
        <v>1.7999960000000001E-4</v>
      </c>
      <c r="E73" s="16">
        <v>0</v>
      </c>
      <c r="F73" s="17">
        <v>0.92000000000000026</v>
      </c>
    </row>
    <row r="74" spans="1:6" ht="15" customHeight="1" x14ac:dyDescent="0.2">
      <c r="A74" s="22" t="s">
        <v>62</v>
      </c>
      <c r="B74" s="15">
        <v>18</v>
      </c>
      <c r="C74" s="16">
        <v>7.1999780000000001E-3</v>
      </c>
      <c r="D74" s="16">
        <v>3.8571364999999999E-4</v>
      </c>
      <c r="E74" s="16">
        <v>0</v>
      </c>
      <c r="F74" s="17">
        <v>3.7025000000000001</v>
      </c>
    </row>
    <row r="75" spans="1:6" ht="15" customHeight="1" x14ac:dyDescent="0.2">
      <c r="A75" s="22" t="s">
        <v>63</v>
      </c>
      <c r="B75" s="15">
        <v>1</v>
      </c>
      <c r="C75" s="16">
        <v>5.1428400000000005E-4</v>
      </c>
      <c r="D75" s="16">
        <v>2.0571360000000002E-4</v>
      </c>
      <c r="E75" s="16">
        <v>0</v>
      </c>
      <c r="F75" s="17">
        <v>0.15</v>
      </c>
    </row>
    <row r="76" spans="1:6" ht="15" customHeight="1" x14ac:dyDescent="0.2">
      <c r="A76" s="22" t="s">
        <v>64</v>
      </c>
      <c r="B76" s="15">
        <v>5</v>
      </c>
      <c r="C76" s="16">
        <v>2.751421E-3</v>
      </c>
      <c r="D76" s="16">
        <v>0</v>
      </c>
      <c r="E76" s="16">
        <v>0</v>
      </c>
      <c r="F76" s="17">
        <v>7.05</v>
      </c>
    </row>
    <row r="77" spans="1:6" ht="15" customHeight="1" x14ac:dyDescent="0.2">
      <c r="A77" s="22" t="s">
        <v>65</v>
      </c>
      <c r="B77" s="15">
        <v>27</v>
      </c>
      <c r="C77" s="16">
        <v>1.8205660000000002E-2</v>
      </c>
      <c r="D77" s="16">
        <v>5.1428400000000011E-5</v>
      </c>
      <c r="E77" s="16">
        <v>0</v>
      </c>
      <c r="F77" s="17">
        <v>7.8351999999999986</v>
      </c>
    </row>
    <row r="78" spans="1:6" ht="15" customHeight="1" x14ac:dyDescent="0.2">
      <c r="A78" s="22" t="s">
        <v>66</v>
      </c>
      <c r="B78" s="15">
        <v>2</v>
      </c>
      <c r="C78" s="16">
        <v>5.1428400000000005E-4</v>
      </c>
      <c r="D78" s="16">
        <v>0</v>
      </c>
      <c r="E78" s="16">
        <v>0</v>
      </c>
      <c r="F78" s="17">
        <v>7.0000000000000007E-2</v>
      </c>
    </row>
    <row r="79" spans="1:6" ht="15" customHeight="1" x14ac:dyDescent="0.2">
      <c r="A79" s="22" t="s">
        <v>67</v>
      </c>
      <c r="B79" s="15">
        <v>9</v>
      </c>
      <c r="C79" s="16">
        <v>3.6771310000000001E-3</v>
      </c>
      <c r="D79" s="16">
        <v>5.1428000000000003E-5</v>
      </c>
      <c r="E79" s="16">
        <v>0</v>
      </c>
      <c r="F79" s="17">
        <v>0.63000000000000012</v>
      </c>
    </row>
    <row r="80" spans="1:6" ht="15" customHeight="1" x14ac:dyDescent="0.2">
      <c r="A80" s="22" t="s">
        <v>68</v>
      </c>
      <c r="B80" s="15">
        <v>17</v>
      </c>
      <c r="C80" s="16">
        <v>9.5656839999999979E-3</v>
      </c>
      <c r="D80" s="16">
        <v>1.902851333333333E-3</v>
      </c>
      <c r="E80" s="16">
        <v>0</v>
      </c>
      <c r="F80" s="17">
        <v>21.688499999999998</v>
      </c>
    </row>
    <row r="81" spans="1:6" ht="15" customHeight="1" x14ac:dyDescent="0.2">
      <c r="A81" s="22" t="s">
        <v>69</v>
      </c>
      <c r="B81" s="15">
        <v>27</v>
      </c>
      <c r="C81" s="16">
        <v>7.6371200000000007E-3</v>
      </c>
      <c r="D81" s="16">
        <v>5.1428425000000003E-4</v>
      </c>
      <c r="E81" s="16">
        <v>0</v>
      </c>
      <c r="F81" s="17">
        <v>3.8640000000000008</v>
      </c>
    </row>
    <row r="82" spans="1:6" ht="15" customHeight="1" x14ac:dyDescent="0.2">
      <c r="A82" s="22" t="s">
        <v>70</v>
      </c>
      <c r="B82" s="15">
        <v>23</v>
      </c>
      <c r="C82" s="16">
        <v>1.0799966000000001E-2</v>
      </c>
      <c r="D82" s="16">
        <v>7.7142600000000002E-5</v>
      </c>
      <c r="E82" s="16">
        <v>0</v>
      </c>
      <c r="F82" s="17">
        <v>5.5949999999999998</v>
      </c>
    </row>
    <row r="83" spans="1:6" ht="15" customHeight="1" x14ac:dyDescent="0.2">
      <c r="A83" s="22" t="s">
        <v>71</v>
      </c>
      <c r="B83" s="15">
        <v>15</v>
      </c>
      <c r="C83" s="16">
        <v>1.5119954999999994E-2</v>
      </c>
      <c r="D83" s="16">
        <v>1.9285660000000005E-3</v>
      </c>
      <c r="E83" s="16">
        <v>0</v>
      </c>
      <c r="F83" s="17">
        <v>5.8592999999999993</v>
      </c>
    </row>
    <row r="84" spans="1:6" ht="15" customHeight="1" x14ac:dyDescent="0.2">
      <c r="A84" s="22" t="s">
        <v>72</v>
      </c>
      <c r="B84" s="15">
        <v>8</v>
      </c>
      <c r="C84" s="16">
        <v>2.1599930000000002E-3</v>
      </c>
      <c r="D84" s="16">
        <v>0</v>
      </c>
      <c r="E84" s="16">
        <v>0</v>
      </c>
      <c r="F84" s="17">
        <v>3.3299999999999996</v>
      </c>
    </row>
    <row r="85" spans="1:6" ht="21" customHeight="1" x14ac:dyDescent="0.2">
      <c r="A85" s="11" t="s">
        <v>73</v>
      </c>
      <c r="B85" s="12">
        <f>SUM(B86+B99+B103+B109+B112)</f>
        <v>144</v>
      </c>
      <c r="C85" s="13">
        <f>SUM(C86+C99+C103+C109+C112)</f>
        <v>0.6417626989999996</v>
      </c>
      <c r="D85" s="13">
        <f t="shared" ref="D85:F85" si="1">SUM(D86+D99+D103+D109+D112)</f>
        <v>0.30952569977083322</v>
      </c>
      <c r="E85" s="13">
        <f t="shared" si="1"/>
        <v>0</v>
      </c>
      <c r="F85" s="14">
        <f t="shared" si="1"/>
        <v>81.257300000000043</v>
      </c>
    </row>
    <row r="86" spans="1:6" ht="15" customHeight="1" x14ac:dyDescent="0.2">
      <c r="A86" s="21" t="s">
        <v>73</v>
      </c>
      <c r="B86" s="12">
        <v>113</v>
      </c>
      <c r="C86" s="13">
        <v>0.62286275399999969</v>
      </c>
      <c r="D86" s="13">
        <v>0.30700570698333324</v>
      </c>
      <c r="E86" s="13">
        <v>0</v>
      </c>
      <c r="F86" s="14">
        <v>55.067300000000031</v>
      </c>
    </row>
    <row r="87" spans="1:6" ht="15" customHeight="1" x14ac:dyDescent="0.2">
      <c r="A87" s="22" t="s">
        <v>74</v>
      </c>
      <c r="B87" s="15">
        <v>13</v>
      </c>
      <c r="C87" s="16">
        <v>1.2699991000000002E-2</v>
      </c>
      <c r="D87" s="16">
        <v>5.051428000000001E-3</v>
      </c>
      <c r="E87" s="16">
        <v>0</v>
      </c>
      <c r="F87" s="17">
        <v>5.9940000000000007</v>
      </c>
    </row>
    <row r="88" spans="1:6" ht="15" customHeight="1" x14ac:dyDescent="0.2">
      <c r="A88" s="22" t="s">
        <v>75</v>
      </c>
      <c r="B88" s="15">
        <v>5</v>
      </c>
      <c r="C88" s="16">
        <v>8.2285500000000016E-4</v>
      </c>
      <c r="D88" s="16">
        <v>2.0571360000000002E-4</v>
      </c>
      <c r="E88" s="16">
        <v>0</v>
      </c>
      <c r="F88" s="17">
        <v>0.20000000000000004</v>
      </c>
    </row>
    <row r="89" spans="1:6" ht="15" customHeight="1" x14ac:dyDescent="0.2">
      <c r="A89" s="22" t="s">
        <v>76</v>
      </c>
      <c r="B89" s="15">
        <v>1</v>
      </c>
      <c r="C89" s="16">
        <v>5.1428419999999999E-3</v>
      </c>
      <c r="D89" s="16">
        <v>0</v>
      </c>
      <c r="E89" s="16">
        <v>0</v>
      </c>
      <c r="F89" s="17">
        <v>1</v>
      </c>
    </row>
    <row r="90" spans="1:6" ht="15" customHeight="1" x14ac:dyDescent="0.2">
      <c r="A90" s="22" t="s">
        <v>77</v>
      </c>
      <c r="B90" s="15">
        <v>34</v>
      </c>
      <c r="C90" s="16">
        <v>2.2908531999999999E-2</v>
      </c>
      <c r="D90" s="16">
        <v>2.3142799999999997E-4</v>
      </c>
      <c r="E90" s="16">
        <v>0</v>
      </c>
      <c r="F90" s="17">
        <v>31.304300000000005</v>
      </c>
    </row>
    <row r="91" spans="1:6" ht="15" customHeight="1" x14ac:dyDescent="0.2">
      <c r="A91" s="22" t="s">
        <v>78</v>
      </c>
      <c r="B91" s="15">
        <v>1</v>
      </c>
      <c r="C91" s="16">
        <v>2.5714200000000003E-4</v>
      </c>
      <c r="D91" s="16">
        <v>0</v>
      </c>
      <c r="E91" s="16">
        <v>0</v>
      </c>
      <c r="F91" s="17">
        <v>0.11</v>
      </c>
    </row>
    <row r="92" spans="1:6" ht="15" customHeight="1" x14ac:dyDescent="0.2">
      <c r="A92" s="22" t="s">
        <v>79</v>
      </c>
      <c r="B92" s="15">
        <v>21</v>
      </c>
      <c r="C92" s="16">
        <v>3.3831417000000003E-2</v>
      </c>
      <c r="D92" s="16">
        <v>0</v>
      </c>
      <c r="E92" s="16">
        <v>0</v>
      </c>
      <c r="F92" s="17">
        <v>8.875</v>
      </c>
    </row>
    <row r="93" spans="1:6" ht="15" customHeight="1" x14ac:dyDescent="0.2">
      <c r="A93" s="22" t="s">
        <v>80</v>
      </c>
      <c r="B93" s="15">
        <v>13</v>
      </c>
      <c r="C93" s="16">
        <v>0.50205713600000001</v>
      </c>
      <c r="D93" s="16">
        <v>0.30030857033333325</v>
      </c>
      <c r="E93" s="16">
        <v>0</v>
      </c>
      <c r="F93" s="17">
        <v>3.9899999999999998</v>
      </c>
    </row>
    <row r="94" spans="1:6" ht="15" customHeight="1" x14ac:dyDescent="0.2">
      <c r="A94" s="22" t="s">
        <v>81</v>
      </c>
      <c r="B94" s="15">
        <v>2</v>
      </c>
      <c r="C94" s="16">
        <v>4.1142700000000002E-4</v>
      </c>
      <c r="D94" s="16">
        <v>0</v>
      </c>
      <c r="E94" s="16">
        <v>0</v>
      </c>
      <c r="F94" s="17">
        <v>0.36</v>
      </c>
    </row>
    <row r="95" spans="1:6" ht="15" customHeight="1" x14ac:dyDescent="0.2">
      <c r="A95" s="22" t="s">
        <v>82</v>
      </c>
      <c r="B95" s="15">
        <v>5</v>
      </c>
      <c r="C95" s="16">
        <v>2.3142700000000001E-4</v>
      </c>
      <c r="D95" s="16">
        <v>5.1428000000000003E-5</v>
      </c>
      <c r="E95" s="16">
        <v>0</v>
      </c>
      <c r="F95" s="17">
        <v>0.15</v>
      </c>
    </row>
    <row r="96" spans="1:6" ht="15" customHeight="1" x14ac:dyDescent="0.2">
      <c r="A96" s="22" t="s">
        <v>83</v>
      </c>
      <c r="B96" s="15">
        <v>5</v>
      </c>
      <c r="C96" s="16">
        <v>1.8257080000000001E-3</v>
      </c>
      <c r="D96" s="16">
        <v>1.0285680000000001E-4</v>
      </c>
      <c r="E96" s="16">
        <v>0</v>
      </c>
      <c r="F96" s="17">
        <v>1.2924000000000002</v>
      </c>
    </row>
    <row r="97" spans="1:6" ht="15" customHeight="1" x14ac:dyDescent="0.2">
      <c r="A97" s="22" t="s">
        <v>84</v>
      </c>
      <c r="B97" s="15">
        <v>12</v>
      </c>
      <c r="C97" s="16">
        <v>4.2648563E-2</v>
      </c>
      <c r="D97" s="16">
        <v>1.05428225E-3</v>
      </c>
      <c r="E97" s="16">
        <v>0</v>
      </c>
      <c r="F97" s="17">
        <v>1.7816000000000001</v>
      </c>
    </row>
    <row r="98" spans="1:6" ht="15" customHeight="1" x14ac:dyDescent="0.2">
      <c r="A98" s="22" t="s">
        <v>85</v>
      </c>
      <c r="B98" s="15">
        <v>1</v>
      </c>
      <c r="C98" s="16">
        <v>2.5714000000000001E-5</v>
      </c>
      <c r="D98" s="16">
        <v>0</v>
      </c>
      <c r="E98" s="16">
        <v>0</v>
      </c>
      <c r="F98" s="17">
        <v>0.01</v>
      </c>
    </row>
    <row r="99" spans="1:6" ht="15" customHeight="1" x14ac:dyDescent="0.2">
      <c r="A99" s="21" t="s">
        <v>86</v>
      </c>
      <c r="B99" s="12">
        <v>5</v>
      </c>
      <c r="C99" s="13">
        <v>3.7285609999999996E-3</v>
      </c>
      <c r="D99" s="13">
        <v>2.0571359999999999E-4</v>
      </c>
      <c r="E99" s="13">
        <v>0</v>
      </c>
      <c r="F99" s="14">
        <v>3.25</v>
      </c>
    </row>
    <row r="100" spans="1:6" ht="15" customHeight="1" x14ac:dyDescent="0.2">
      <c r="A100" s="22" t="s">
        <v>87</v>
      </c>
      <c r="B100" s="15">
        <v>1</v>
      </c>
      <c r="C100" s="16">
        <v>1.2857109999999999E-3</v>
      </c>
      <c r="D100" s="16">
        <v>0</v>
      </c>
      <c r="E100" s="16">
        <v>0</v>
      </c>
      <c r="F100" s="17">
        <v>1.65</v>
      </c>
    </row>
    <row r="101" spans="1:6" ht="15" customHeight="1" x14ac:dyDescent="0.2">
      <c r="A101" s="22" t="s">
        <v>88</v>
      </c>
      <c r="B101" s="15">
        <v>3</v>
      </c>
      <c r="C101" s="16">
        <v>2.1857079999999997E-3</v>
      </c>
      <c r="D101" s="16">
        <v>2.0571360000000002E-4</v>
      </c>
      <c r="E101" s="16">
        <v>0</v>
      </c>
      <c r="F101" s="17">
        <v>1.45</v>
      </c>
    </row>
    <row r="102" spans="1:6" ht="15" customHeight="1" x14ac:dyDescent="0.2">
      <c r="A102" s="22" t="s">
        <v>89</v>
      </c>
      <c r="B102" s="15">
        <v>1</v>
      </c>
      <c r="C102" s="16">
        <v>2.5714200000000003E-4</v>
      </c>
      <c r="D102" s="16">
        <v>0</v>
      </c>
      <c r="E102" s="16">
        <v>0</v>
      </c>
      <c r="F102" s="17">
        <v>0.15</v>
      </c>
    </row>
    <row r="103" spans="1:6" ht="15" customHeight="1" x14ac:dyDescent="0.2">
      <c r="A103" s="21" t="s">
        <v>90</v>
      </c>
      <c r="B103" s="12">
        <v>19</v>
      </c>
      <c r="C103" s="13">
        <v>1.0259969999999998E-2</v>
      </c>
      <c r="D103" s="13">
        <v>1.6457099874999995E-3</v>
      </c>
      <c r="E103" s="13">
        <v>0</v>
      </c>
      <c r="F103" s="14">
        <v>9.4500000000000011</v>
      </c>
    </row>
    <row r="104" spans="1:6" ht="15" customHeight="1" x14ac:dyDescent="0.2">
      <c r="A104" s="22" t="s">
        <v>489</v>
      </c>
      <c r="B104" s="15">
        <v>1</v>
      </c>
      <c r="C104" s="16">
        <v>1.0285699999999999E-4</v>
      </c>
      <c r="D104" s="16">
        <v>2.5714249999999999E-5</v>
      </c>
      <c r="E104" s="16">
        <v>0</v>
      </c>
      <c r="F104" s="17">
        <v>0.08</v>
      </c>
    </row>
    <row r="105" spans="1:6" ht="15" customHeight="1" x14ac:dyDescent="0.2">
      <c r="A105" s="22" t="s">
        <v>91</v>
      </c>
      <c r="B105" s="15">
        <v>2</v>
      </c>
      <c r="C105" s="16">
        <v>1.7999999999999998E-4</v>
      </c>
      <c r="D105" s="16">
        <v>1.0285699999999999E-4</v>
      </c>
      <c r="E105" s="16">
        <v>0</v>
      </c>
      <c r="F105" s="17">
        <v>0.08</v>
      </c>
    </row>
    <row r="106" spans="1:6" ht="15" customHeight="1" x14ac:dyDescent="0.2">
      <c r="A106" s="22" t="s">
        <v>92</v>
      </c>
      <c r="B106" s="15">
        <v>14</v>
      </c>
      <c r="C106" s="16">
        <v>8.9485450000000005E-3</v>
      </c>
      <c r="D106" s="16">
        <v>1.5171387375E-3</v>
      </c>
      <c r="E106" s="16">
        <v>0</v>
      </c>
      <c r="F106" s="17">
        <v>8.6100000000000012</v>
      </c>
    </row>
    <row r="107" spans="1:6" ht="15" customHeight="1" x14ac:dyDescent="0.2">
      <c r="A107" s="22" t="s">
        <v>93</v>
      </c>
      <c r="B107" s="15">
        <v>1</v>
      </c>
      <c r="C107" s="16">
        <v>5.1428400000000005E-4</v>
      </c>
      <c r="D107" s="16">
        <v>0</v>
      </c>
      <c r="E107" s="16">
        <v>0</v>
      </c>
      <c r="F107" s="17">
        <v>0.2</v>
      </c>
    </row>
    <row r="108" spans="1:6" ht="15" customHeight="1" x14ac:dyDescent="0.2">
      <c r="A108" s="22" t="s">
        <v>64</v>
      </c>
      <c r="B108" s="15">
        <v>1</v>
      </c>
      <c r="C108" s="16">
        <v>5.1428400000000005E-4</v>
      </c>
      <c r="D108" s="16">
        <v>0</v>
      </c>
      <c r="E108" s="16">
        <v>0</v>
      </c>
      <c r="F108" s="17">
        <v>0.48</v>
      </c>
    </row>
    <row r="109" spans="1:6" ht="15" customHeight="1" x14ac:dyDescent="0.2">
      <c r="A109" s="21" t="s">
        <v>94</v>
      </c>
      <c r="B109" s="12">
        <v>2</v>
      </c>
      <c r="C109" s="13">
        <v>8.9999700000000004E-4</v>
      </c>
      <c r="D109" s="13">
        <v>2.5714200000000003E-4</v>
      </c>
      <c r="E109" s="13">
        <v>0</v>
      </c>
      <c r="F109" s="14">
        <v>1.54</v>
      </c>
    </row>
    <row r="110" spans="1:6" ht="15" customHeight="1" x14ac:dyDescent="0.2">
      <c r="A110" s="22" t="s">
        <v>95</v>
      </c>
      <c r="B110" s="15">
        <v>1</v>
      </c>
      <c r="C110" s="16">
        <v>3.8571299999999998E-4</v>
      </c>
      <c r="D110" s="16">
        <v>0</v>
      </c>
      <c r="E110" s="16">
        <v>0</v>
      </c>
      <c r="F110" s="17">
        <v>0.19</v>
      </c>
    </row>
    <row r="111" spans="1:6" ht="15" customHeight="1" x14ac:dyDescent="0.2">
      <c r="A111" s="22" t="s">
        <v>96</v>
      </c>
      <c r="B111" s="15">
        <v>1</v>
      </c>
      <c r="C111" s="16">
        <v>5.1428400000000005E-4</v>
      </c>
      <c r="D111" s="16">
        <v>2.5714200000000003E-4</v>
      </c>
      <c r="E111" s="16">
        <v>0</v>
      </c>
      <c r="F111" s="17">
        <v>1.35</v>
      </c>
    </row>
    <row r="112" spans="1:6" ht="15" customHeight="1" x14ac:dyDescent="0.2">
      <c r="A112" s="21" t="s">
        <v>97</v>
      </c>
      <c r="B112" s="12">
        <v>5</v>
      </c>
      <c r="C112" s="13">
        <v>4.0114169999999998E-3</v>
      </c>
      <c r="D112" s="13">
        <v>4.1142720000000003E-4</v>
      </c>
      <c r="E112" s="13">
        <v>0</v>
      </c>
      <c r="F112" s="14">
        <v>11.95</v>
      </c>
    </row>
    <row r="113" spans="1:6" ht="15" customHeight="1" x14ac:dyDescent="0.2">
      <c r="A113" s="22" t="s">
        <v>98</v>
      </c>
      <c r="B113" s="15">
        <v>3</v>
      </c>
      <c r="C113" s="16">
        <v>2.5971359999999999E-3</v>
      </c>
      <c r="D113" s="16">
        <v>0</v>
      </c>
      <c r="E113" s="16">
        <v>0</v>
      </c>
      <c r="F113" s="17">
        <v>1.6500000000000001</v>
      </c>
    </row>
    <row r="114" spans="1:6" ht="15" customHeight="1" x14ac:dyDescent="0.2">
      <c r="A114" s="22" t="s">
        <v>99</v>
      </c>
      <c r="B114" s="15">
        <v>2</v>
      </c>
      <c r="C114" s="16">
        <v>1.4142810000000001E-3</v>
      </c>
      <c r="D114" s="16">
        <v>4.1142720000000003E-4</v>
      </c>
      <c r="E114" s="16">
        <v>0</v>
      </c>
      <c r="F114" s="17">
        <v>10.299999999999999</v>
      </c>
    </row>
    <row r="115" spans="1:6" ht="21" customHeight="1" x14ac:dyDescent="0.2">
      <c r="A115" s="11" t="s">
        <v>100</v>
      </c>
      <c r="B115" s="12">
        <f>SUM(B116+B120+B128+B137+B144+B155+B166+B175+B180+B183+B192+B196+B200+B208)</f>
        <v>686</v>
      </c>
      <c r="C115" s="13">
        <f>SUM(C116+C120+C128+C137+C144+C155+C166+C175+C180+C183+C192+C196+C200+C208)</f>
        <v>222.71869961599998</v>
      </c>
      <c r="D115" s="13">
        <f>SUM(D116+D120+D128+D137+D144+D155+D166+D175+D180+D183+D192+D196+D200+D208)</f>
        <v>14.328445771773961</v>
      </c>
      <c r="E115" s="13">
        <f>SUM(E116+E120+E128+E137+E144+E155+E166+E175+E180+E183+E192+E196+E200+E208)</f>
        <v>19.119622036818193</v>
      </c>
      <c r="F115" s="14">
        <f>SUM(F116+F120+F128+F137+F144+F155+F166+F175+F180+F183+F192+F196+F200+F208)</f>
        <v>110273.98260000005</v>
      </c>
    </row>
    <row r="116" spans="1:6" ht="15" customHeight="1" x14ac:dyDescent="0.2">
      <c r="A116" s="21" t="s">
        <v>101</v>
      </c>
      <c r="B116" s="12">
        <v>5</v>
      </c>
      <c r="C116" s="13">
        <v>2.0874284000000007E-2</v>
      </c>
      <c r="D116" s="13">
        <v>0</v>
      </c>
      <c r="E116" s="13">
        <v>0</v>
      </c>
      <c r="F116" s="14">
        <v>4.3600000000000003</v>
      </c>
    </row>
    <row r="117" spans="1:6" ht="15" customHeight="1" x14ac:dyDescent="0.2">
      <c r="A117" s="22" t="s">
        <v>490</v>
      </c>
      <c r="B117" s="15">
        <v>2</v>
      </c>
      <c r="C117" s="16">
        <v>1.5428600000000001E-4</v>
      </c>
      <c r="D117" s="16">
        <v>0</v>
      </c>
      <c r="E117" s="16">
        <v>0</v>
      </c>
      <c r="F117" s="17">
        <v>0.1</v>
      </c>
    </row>
    <row r="118" spans="1:6" ht="15" customHeight="1" x14ac:dyDescent="0.2">
      <c r="A118" s="22" t="s">
        <v>102</v>
      </c>
      <c r="B118" s="15">
        <v>1</v>
      </c>
      <c r="C118" s="16">
        <v>6.4285500000000001E-4</v>
      </c>
      <c r="D118" s="16">
        <v>0</v>
      </c>
      <c r="E118" s="16">
        <v>0</v>
      </c>
      <c r="F118" s="17">
        <v>0.2</v>
      </c>
    </row>
    <row r="119" spans="1:6" ht="15" customHeight="1" x14ac:dyDescent="0.2">
      <c r="A119" s="22" t="s">
        <v>103</v>
      </c>
      <c r="B119" s="15">
        <v>2</v>
      </c>
      <c r="C119" s="16">
        <v>2.0077142999999999E-2</v>
      </c>
      <c r="D119" s="16">
        <v>0</v>
      </c>
      <c r="E119" s="16">
        <v>0</v>
      </c>
      <c r="F119" s="17">
        <v>4.0600000000000005</v>
      </c>
    </row>
    <row r="120" spans="1:6" ht="15" customHeight="1" x14ac:dyDescent="0.2">
      <c r="A120" s="21" t="s">
        <v>104</v>
      </c>
      <c r="B120" s="12">
        <v>22</v>
      </c>
      <c r="C120" s="13">
        <v>0.29352567400000001</v>
      </c>
      <c r="D120" s="13">
        <v>1.5428519999999998E-4</v>
      </c>
      <c r="E120" s="13">
        <v>0</v>
      </c>
      <c r="F120" s="14">
        <v>312.62499999999989</v>
      </c>
    </row>
    <row r="121" spans="1:6" ht="15" customHeight="1" x14ac:dyDescent="0.2">
      <c r="A121" s="22" t="s">
        <v>491</v>
      </c>
      <c r="B121" s="15">
        <v>8</v>
      </c>
      <c r="C121" s="16">
        <v>6.7371229999999994E-3</v>
      </c>
      <c r="D121" s="16">
        <v>0</v>
      </c>
      <c r="E121" s="16">
        <v>0</v>
      </c>
      <c r="F121" s="17">
        <v>5.4732000000000003</v>
      </c>
    </row>
    <row r="122" spans="1:6" ht="15" customHeight="1" x14ac:dyDescent="0.2">
      <c r="A122" s="22" t="s">
        <v>105</v>
      </c>
      <c r="B122" s="15">
        <v>1</v>
      </c>
      <c r="C122" s="16">
        <v>2.0571370000000001E-3</v>
      </c>
      <c r="D122" s="16">
        <v>0</v>
      </c>
      <c r="E122" s="16">
        <v>0</v>
      </c>
      <c r="F122" s="17">
        <v>4</v>
      </c>
    </row>
    <row r="123" spans="1:6" ht="15" customHeight="1" x14ac:dyDescent="0.2">
      <c r="A123" s="22" t="s">
        <v>106</v>
      </c>
      <c r="B123" s="15">
        <v>5</v>
      </c>
      <c r="C123" s="16">
        <v>2.8799919999999996E-3</v>
      </c>
      <c r="D123" s="16">
        <v>0</v>
      </c>
      <c r="E123" s="16">
        <v>0</v>
      </c>
      <c r="F123" s="17">
        <v>1.6500000000000001</v>
      </c>
    </row>
    <row r="124" spans="1:6" ht="15" customHeight="1" x14ac:dyDescent="0.2">
      <c r="A124" s="22" t="s">
        <v>107</v>
      </c>
      <c r="B124" s="15">
        <v>3</v>
      </c>
      <c r="C124" s="16">
        <v>0.28007714200000011</v>
      </c>
      <c r="D124" s="16">
        <v>0</v>
      </c>
      <c r="E124" s="16">
        <v>0</v>
      </c>
      <c r="F124" s="17">
        <v>300.25</v>
      </c>
    </row>
    <row r="125" spans="1:6" ht="15" customHeight="1" x14ac:dyDescent="0.2">
      <c r="A125" s="22" t="s">
        <v>108</v>
      </c>
      <c r="B125" s="15">
        <v>1</v>
      </c>
      <c r="C125" s="16">
        <v>5.1428400000000005E-4</v>
      </c>
      <c r="D125" s="16">
        <v>1.542852E-4</v>
      </c>
      <c r="E125" s="16">
        <v>0</v>
      </c>
      <c r="F125" s="17">
        <v>0.5</v>
      </c>
    </row>
    <row r="126" spans="1:6" ht="15" customHeight="1" x14ac:dyDescent="0.2">
      <c r="A126" s="22" t="s">
        <v>109</v>
      </c>
      <c r="B126" s="15">
        <v>2</v>
      </c>
      <c r="C126" s="16">
        <v>4.6285599999999999E-4</v>
      </c>
      <c r="D126" s="16">
        <v>0</v>
      </c>
      <c r="E126" s="16">
        <v>0</v>
      </c>
      <c r="F126" s="17">
        <v>0.45</v>
      </c>
    </row>
    <row r="127" spans="1:6" ht="15" customHeight="1" x14ac:dyDescent="0.2">
      <c r="A127" s="22" t="s">
        <v>110</v>
      </c>
      <c r="B127" s="15">
        <v>2</v>
      </c>
      <c r="C127" s="16">
        <v>7.9714E-4</v>
      </c>
      <c r="D127" s="16">
        <v>0</v>
      </c>
      <c r="E127" s="16">
        <v>0</v>
      </c>
      <c r="F127" s="17">
        <v>0.30180000000000001</v>
      </c>
    </row>
    <row r="128" spans="1:6" ht="15" customHeight="1" x14ac:dyDescent="0.2">
      <c r="A128" s="21" t="s">
        <v>111</v>
      </c>
      <c r="B128" s="12">
        <v>23</v>
      </c>
      <c r="C128" s="13">
        <v>3.8252485280000004</v>
      </c>
      <c r="D128" s="13">
        <v>1.7790271347000004</v>
      </c>
      <c r="E128" s="13">
        <v>1.8</v>
      </c>
      <c r="F128" s="14">
        <v>1757.4082000000003</v>
      </c>
    </row>
    <row r="129" spans="1:6" ht="15" customHeight="1" x14ac:dyDescent="0.2">
      <c r="A129" s="22" t="s">
        <v>492</v>
      </c>
      <c r="B129" s="15">
        <v>3</v>
      </c>
      <c r="C129" s="16">
        <v>8.022834999999999E-3</v>
      </c>
      <c r="D129" s="16">
        <v>0</v>
      </c>
      <c r="E129" s="16">
        <v>0</v>
      </c>
      <c r="F129" s="17">
        <v>0.34820000000000007</v>
      </c>
    </row>
    <row r="130" spans="1:6" ht="15" customHeight="1" x14ac:dyDescent="0.2">
      <c r="A130" s="22" t="s">
        <v>112</v>
      </c>
      <c r="B130" s="15">
        <v>2</v>
      </c>
      <c r="C130" s="16">
        <v>2.9571339999999997E-3</v>
      </c>
      <c r="D130" s="16">
        <v>7.7142600000000002E-5</v>
      </c>
      <c r="E130" s="16">
        <v>0</v>
      </c>
      <c r="F130" s="17">
        <v>10.75</v>
      </c>
    </row>
    <row r="131" spans="1:6" ht="15" customHeight="1" x14ac:dyDescent="0.2">
      <c r="A131" s="22" t="s">
        <v>113</v>
      </c>
      <c r="B131" s="15">
        <v>7</v>
      </c>
      <c r="C131" s="16">
        <v>2.04</v>
      </c>
      <c r="D131" s="16">
        <v>5.1249999999999997E-2</v>
      </c>
      <c r="E131" s="16">
        <v>1.7999999999999998</v>
      </c>
      <c r="F131" s="17">
        <v>1718.68</v>
      </c>
    </row>
    <row r="132" spans="1:6" ht="15" customHeight="1" x14ac:dyDescent="0.2">
      <c r="A132" s="22" t="s">
        <v>114</v>
      </c>
      <c r="B132" s="15">
        <v>1</v>
      </c>
      <c r="C132" s="16">
        <v>0.02</v>
      </c>
      <c r="D132" s="16">
        <v>0</v>
      </c>
      <c r="E132" s="16">
        <v>0</v>
      </c>
      <c r="F132" s="17">
        <v>4</v>
      </c>
    </row>
    <row r="133" spans="1:6" ht="15" customHeight="1" x14ac:dyDescent="0.2">
      <c r="A133" s="22" t="s">
        <v>115</v>
      </c>
      <c r="B133" s="15">
        <v>3</v>
      </c>
      <c r="C133" s="16">
        <v>0.25</v>
      </c>
      <c r="D133" s="16">
        <v>0.22499999999999998</v>
      </c>
      <c r="E133" s="16">
        <v>0</v>
      </c>
      <c r="F133" s="17">
        <v>22</v>
      </c>
    </row>
    <row r="134" spans="1:6" ht="15" customHeight="1" x14ac:dyDescent="0.2">
      <c r="A134" s="22" t="s">
        <v>116</v>
      </c>
      <c r="B134" s="15">
        <v>3</v>
      </c>
      <c r="C134" s="16">
        <v>1.5038571319999998</v>
      </c>
      <c r="D134" s="16">
        <v>1.5026999920999997</v>
      </c>
      <c r="E134" s="16">
        <v>0</v>
      </c>
      <c r="F134" s="17">
        <v>1.5</v>
      </c>
    </row>
    <row r="135" spans="1:6" ht="15" customHeight="1" x14ac:dyDescent="0.2">
      <c r="A135" s="22" t="s">
        <v>117</v>
      </c>
      <c r="B135" s="15">
        <v>1</v>
      </c>
      <c r="C135" s="16">
        <v>2.0571399999999999E-4</v>
      </c>
      <c r="D135" s="16">
        <v>0</v>
      </c>
      <c r="E135" s="16">
        <v>0</v>
      </c>
      <c r="F135" s="17">
        <v>0.05</v>
      </c>
    </row>
    <row r="136" spans="1:6" ht="15" customHeight="1" x14ac:dyDescent="0.2">
      <c r="A136" s="22" t="s">
        <v>118</v>
      </c>
      <c r="B136" s="15">
        <v>3</v>
      </c>
      <c r="C136" s="16">
        <v>2.05713E-4</v>
      </c>
      <c r="D136" s="16">
        <v>0</v>
      </c>
      <c r="E136" s="16">
        <v>0</v>
      </c>
      <c r="F136" s="17">
        <v>7.9999999999999988E-2</v>
      </c>
    </row>
    <row r="137" spans="1:6" ht="15" customHeight="1" x14ac:dyDescent="0.2">
      <c r="A137" s="21" t="s">
        <v>119</v>
      </c>
      <c r="B137" s="12">
        <v>62</v>
      </c>
      <c r="C137" s="13">
        <v>10.823245647000002</v>
      </c>
      <c r="D137" s="13">
        <v>1.3855460606060603</v>
      </c>
      <c r="E137" s="13">
        <v>3.2806428550000009</v>
      </c>
      <c r="F137" s="14">
        <v>3159.3686000000007</v>
      </c>
    </row>
    <row r="138" spans="1:6" ht="15" customHeight="1" x14ac:dyDescent="0.2">
      <c r="A138" s="22" t="s">
        <v>120</v>
      </c>
      <c r="B138" s="15">
        <v>10</v>
      </c>
      <c r="C138" s="16">
        <v>1.2256314119999998</v>
      </c>
      <c r="D138" s="16">
        <v>0.10199999999999998</v>
      </c>
      <c r="E138" s="16">
        <v>0</v>
      </c>
      <c r="F138" s="17">
        <v>497.34609999999998</v>
      </c>
    </row>
    <row r="139" spans="1:6" ht="15" customHeight="1" x14ac:dyDescent="0.2">
      <c r="A139" s="22" t="s">
        <v>121</v>
      </c>
      <c r="B139" s="15">
        <v>8</v>
      </c>
      <c r="C139" s="16">
        <v>1.5888554999999999E-2</v>
      </c>
      <c r="D139" s="16">
        <v>1.7999999999999998E-4</v>
      </c>
      <c r="E139" s="16">
        <v>0.01</v>
      </c>
      <c r="F139" s="17">
        <v>13.299999999999999</v>
      </c>
    </row>
    <row r="140" spans="1:6" ht="15" customHeight="1" x14ac:dyDescent="0.2">
      <c r="A140" s="22" t="s">
        <v>96</v>
      </c>
      <c r="B140" s="15">
        <v>15</v>
      </c>
      <c r="C140" s="16">
        <v>3.8000000000000003</v>
      </c>
      <c r="D140" s="16">
        <v>0.35543272727272734</v>
      </c>
      <c r="E140" s="16">
        <v>0</v>
      </c>
      <c r="F140" s="17">
        <v>1049</v>
      </c>
    </row>
    <row r="141" spans="1:6" ht="15" customHeight="1" x14ac:dyDescent="0.2">
      <c r="A141" s="22" t="s">
        <v>122</v>
      </c>
      <c r="B141" s="15">
        <v>4</v>
      </c>
      <c r="C141" s="16">
        <v>0.530282857</v>
      </c>
      <c r="D141" s="16">
        <v>0.13</v>
      </c>
      <c r="E141" s="16">
        <v>0.5</v>
      </c>
      <c r="F141" s="17">
        <v>400.02</v>
      </c>
    </row>
    <row r="142" spans="1:6" ht="15" customHeight="1" x14ac:dyDescent="0.2">
      <c r="A142" s="22" t="s">
        <v>123</v>
      </c>
      <c r="B142" s="15">
        <v>8</v>
      </c>
      <c r="C142" s="16">
        <v>0.29192856500000003</v>
      </c>
      <c r="D142" s="16">
        <v>5.3333333333333332E-3</v>
      </c>
      <c r="E142" s="16">
        <v>6.4285500000000001E-4</v>
      </c>
      <c r="F142" s="17">
        <v>367.51250000000005</v>
      </c>
    </row>
    <row r="143" spans="1:6" ht="15" customHeight="1" x14ac:dyDescent="0.2">
      <c r="A143" s="22" t="s">
        <v>124</v>
      </c>
      <c r="B143" s="15">
        <v>17</v>
      </c>
      <c r="C143" s="16">
        <v>4.9595142579999987</v>
      </c>
      <c r="D143" s="16">
        <v>0.79259999999999997</v>
      </c>
      <c r="E143" s="16">
        <v>2.77</v>
      </c>
      <c r="F143" s="17">
        <v>832.19000000000028</v>
      </c>
    </row>
    <row r="144" spans="1:6" ht="15" customHeight="1" x14ac:dyDescent="0.2">
      <c r="A144" s="21" t="s">
        <v>125</v>
      </c>
      <c r="B144" s="12">
        <v>45</v>
      </c>
      <c r="C144" s="13">
        <v>3.7955828090000008</v>
      </c>
      <c r="D144" s="13">
        <v>9.514250000000001E-4</v>
      </c>
      <c r="E144" s="13">
        <v>0</v>
      </c>
      <c r="F144" s="14">
        <v>995.13950000000011</v>
      </c>
    </row>
    <row r="145" spans="1:6" ht="15" customHeight="1" x14ac:dyDescent="0.2">
      <c r="A145" s="22" t="s">
        <v>493</v>
      </c>
      <c r="B145" s="15">
        <v>20</v>
      </c>
      <c r="C145" s="16">
        <v>1.2857079999999998E-3</v>
      </c>
      <c r="D145" s="16">
        <v>1.79999E-4</v>
      </c>
      <c r="E145" s="16">
        <v>0</v>
      </c>
      <c r="F145" s="17">
        <v>0.495</v>
      </c>
    </row>
    <row r="146" spans="1:6" ht="15" customHeight="1" x14ac:dyDescent="0.2">
      <c r="A146" s="22" t="s">
        <v>539</v>
      </c>
      <c r="B146" s="15">
        <v>4</v>
      </c>
      <c r="C146" s="16">
        <v>1.1237110999999999E-2</v>
      </c>
      <c r="D146" s="16">
        <v>0</v>
      </c>
      <c r="E146" s="16">
        <v>0</v>
      </c>
      <c r="F146" s="17">
        <v>4.4399999999999995</v>
      </c>
    </row>
    <row r="147" spans="1:6" ht="15" customHeight="1" x14ac:dyDescent="0.2">
      <c r="A147" s="22" t="s">
        <v>125</v>
      </c>
      <c r="B147" s="15">
        <v>2</v>
      </c>
      <c r="C147" s="16">
        <v>1.2857100000000001E-4</v>
      </c>
      <c r="D147" s="16">
        <v>0</v>
      </c>
      <c r="E147" s="16">
        <v>0</v>
      </c>
      <c r="F147" s="17">
        <v>0.03</v>
      </c>
    </row>
    <row r="148" spans="1:6" ht="15" customHeight="1" x14ac:dyDescent="0.2">
      <c r="A148" s="22" t="s">
        <v>126</v>
      </c>
      <c r="B148" s="15">
        <v>5</v>
      </c>
      <c r="C148" s="16">
        <v>9.2571199999999998E-4</v>
      </c>
      <c r="D148" s="16">
        <v>0</v>
      </c>
      <c r="E148" s="16">
        <v>0</v>
      </c>
      <c r="F148" s="17">
        <v>0.73</v>
      </c>
    </row>
    <row r="149" spans="1:6" ht="15" customHeight="1" x14ac:dyDescent="0.2">
      <c r="A149" s="22" t="s">
        <v>127</v>
      </c>
      <c r="B149" s="15">
        <v>6</v>
      </c>
      <c r="C149" s="16">
        <v>3.7300257139999999</v>
      </c>
      <c r="D149" s="16">
        <v>0</v>
      </c>
      <c r="E149" s="16">
        <v>0</v>
      </c>
      <c r="F149" s="17">
        <v>888.25000000000011</v>
      </c>
    </row>
    <row r="150" spans="1:6" ht="15" customHeight="1" x14ac:dyDescent="0.2">
      <c r="A150" s="22" t="s">
        <v>128</v>
      </c>
      <c r="B150" s="15">
        <v>1</v>
      </c>
      <c r="C150" s="16">
        <v>2.5714000000000001E-5</v>
      </c>
      <c r="D150" s="16">
        <v>0</v>
      </c>
      <c r="E150" s="16">
        <v>0</v>
      </c>
      <c r="F150" s="17">
        <v>0.02</v>
      </c>
    </row>
    <row r="151" spans="1:6" ht="15" customHeight="1" x14ac:dyDescent="0.2">
      <c r="A151" s="22" t="s">
        <v>129</v>
      </c>
      <c r="B151" s="15">
        <v>2</v>
      </c>
      <c r="C151" s="16">
        <v>2.3142799999999999E-4</v>
      </c>
      <c r="D151" s="16">
        <v>0</v>
      </c>
      <c r="E151" s="16">
        <v>0</v>
      </c>
      <c r="F151" s="17">
        <v>6.4500000000000002E-2</v>
      </c>
    </row>
    <row r="152" spans="1:6" ht="15" customHeight="1" x14ac:dyDescent="0.2">
      <c r="A152" s="22" t="s">
        <v>130</v>
      </c>
      <c r="B152" s="15">
        <v>1</v>
      </c>
      <c r="C152" s="16">
        <v>0.05</v>
      </c>
      <c r="D152" s="16">
        <v>0</v>
      </c>
      <c r="E152" s="16">
        <v>0</v>
      </c>
      <c r="F152" s="17">
        <v>100</v>
      </c>
    </row>
    <row r="153" spans="1:6" ht="15" customHeight="1" x14ac:dyDescent="0.2">
      <c r="A153" s="22" t="s">
        <v>131</v>
      </c>
      <c r="B153" s="15">
        <v>3</v>
      </c>
      <c r="C153" s="16">
        <v>9.514250000000001E-4</v>
      </c>
      <c r="D153" s="16">
        <v>0</v>
      </c>
      <c r="E153" s="16">
        <v>0</v>
      </c>
      <c r="F153" s="17">
        <v>1.1099999999999999</v>
      </c>
    </row>
    <row r="154" spans="1:6" ht="15" customHeight="1" x14ac:dyDescent="0.2">
      <c r="A154" s="22" t="s">
        <v>132</v>
      </c>
      <c r="B154" s="15">
        <v>1</v>
      </c>
      <c r="C154" s="16">
        <v>7.7142599999999997E-4</v>
      </c>
      <c r="D154" s="16">
        <v>7.7142599999999997E-4</v>
      </c>
      <c r="E154" s="16">
        <v>0</v>
      </c>
      <c r="F154" s="17">
        <v>0</v>
      </c>
    </row>
    <row r="155" spans="1:6" ht="15" customHeight="1" x14ac:dyDescent="0.2">
      <c r="A155" s="21" t="s">
        <v>133</v>
      </c>
      <c r="B155" s="12">
        <v>30</v>
      </c>
      <c r="C155" s="13">
        <v>5.7148548000000028E-2</v>
      </c>
      <c r="D155" s="13">
        <v>8.0399974999999981E-3</v>
      </c>
      <c r="E155" s="13">
        <v>0</v>
      </c>
      <c r="F155" s="14">
        <v>60.138599999999975</v>
      </c>
    </row>
    <row r="156" spans="1:6" ht="15" customHeight="1" x14ac:dyDescent="0.2">
      <c r="A156" s="22" t="s">
        <v>494</v>
      </c>
      <c r="B156" s="15">
        <v>1</v>
      </c>
      <c r="C156" s="16">
        <v>2.0571399999999999E-4</v>
      </c>
      <c r="D156" s="16">
        <v>0</v>
      </c>
      <c r="E156" s="16">
        <v>0</v>
      </c>
      <c r="F156" s="17">
        <v>0.01</v>
      </c>
    </row>
    <row r="157" spans="1:6" ht="15" customHeight="1" x14ac:dyDescent="0.2">
      <c r="A157" s="22" t="s">
        <v>134</v>
      </c>
      <c r="B157" s="15">
        <v>2</v>
      </c>
      <c r="C157" s="16">
        <v>1.0285600000000001E-4</v>
      </c>
      <c r="D157" s="16">
        <v>0</v>
      </c>
      <c r="E157" s="16">
        <v>0</v>
      </c>
      <c r="F157" s="17">
        <v>6.5000000000000002E-2</v>
      </c>
    </row>
    <row r="158" spans="1:6" ht="15" customHeight="1" x14ac:dyDescent="0.2">
      <c r="A158" s="22" t="s">
        <v>100</v>
      </c>
      <c r="B158" s="15">
        <v>1</v>
      </c>
      <c r="C158" s="16">
        <v>3.8571320000000001E-3</v>
      </c>
      <c r="D158" s="16">
        <v>0</v>
      </c>
      <c r="E158" s="16">
        <v>0</v>
      </c>
      <c r="F158" s="17">
        <v>4</v>
      </c>
    </row>
    <row r="159" spans="1:6" ht="15" customHeight="1" x14ac:dyDescent="0.2">
      <c r="A159" s="22" t="s">
        <v>135</v>
      </c>
      <c r="B159" s="15">
        <v>1</v>
      </c>
      <c r="C159" s="16">
        <v>0.05</v>
      </c>
      <c r="D159" s="16">
        <v>7.4999999999999997E-3</v>
      </c>
      <c r="E159" s="16">
        <v>0</v>
      </c>
      <c r="F159" s="17">
        <v>55</v>
      </c>
    </row>
    <row r="160" spans="1:6" ht="15" customHeight="1" x14ac:dyDescent="0.2">
      <c r="A160" s="22" t="s">
        <v>50</v>
      </c>
      <c r="B160" s="15">
        <v>5</v>
      </c>
      <c r="C160" s="16">
        <v>8.9999700000000004E-4</v>
      </c>
      <c r="D160" s="16">
        <v>3.0857049999999994E-4</v>
      </c>
      <c r="E160" s="16">
        <v>0</v>
      </c>
      <c r="F160" s="17">
        <v>0.33200000000000002</v>
      </c>
    </row>
    <row r="161" spans="1:6" ht="15" customHeight="1" x14ac:dyDescent="0.2">
      <c r="A161" s="22" t="s">
        <v>117</v>
      </c>
      <c r="B161" s="15">
        <v>2</v>
      </c>
      <c r="C161" s="16">
        <v>3.5999900000000001E-4</v>
      </c>
      <c r="D161" s="16">
        <v>0</v>
      </c>
      <c r="E161" s="16">
        <v>0</v>
      </c>
      <c r="F161" s="17">
        <v>6.0000000000000005E-2</v>
      </c>
    </row>
    <row r="162" spans="1:6" ht="15" customHeight="1" x14ac:dyDescent="0.2">
      <c r="A162" s="22" t="s">
        <v>136</v>
      </c>
      <c r="B162" s="15">
        <v>1</v>
      </c>
      <c r="C162" s="16">
        <v>7.7143000000000003E-5</v>
      </c>
      <c r="D162" s="16">
        <v>0</v>
      </c>
      <c r="E162" s="16">
        <v>0</v>
      </c>
      <c r="F162" s="17">
        <v>0.1</v>
      </c>
    </row>
    <row r="163" spans="1:6" ht="15" customHeight="1" x14ac:dyDescent="0.2">
      <c r="A163" s="22" t="s">
        <v>137</v>
      </c>
      <c r="B163" s="15">
        <v>9</v>
      </c>
      <c r="C163" s="16">
        <v>9.7713899999999992E-4</v>
      </c>
      <c r="D163" s="16">
        <v>1.79999E-4</v>
      </c>
      <c r="E163" s="16">
        <v>0</v>
      </c>
      <c r="F163" s="17">
        <v>0.27160000000000006</v>
      </c>
    </row>
    <row r="164" spans="1:6" ht="15" customHeight="1" x14ac:dyDescent="0.2">
      <c r="A164" s="22" t="s">
        <v>138</v>
      </c>
      <c r="B164" s="15">
        <v>7</v>
      </c>
      <c r="C164" s="16">
        <v>5.3999700000000007E-4</v>
      </c>
      <c r="D164" s="16">
        <v>5.1427999999999996E-5</v>
      </c>
      <c r="E164" s="16">
        <v>0</v>
      </c>
      <c r="F164" s="17">
        <v>0.27</v>
      </c>
    </row>
    <row r="165" spans="1:6" ht="15" customHeight="1" x14ac:dyDescent="0.2">
      <c r="A165" s="22" t="s">
        <v>139</v>
      </c>
      <c r="B165" s="15">
        <v>1</v>
      </c>
      <c r="C165" s="16">
        <v>1.2857100000000001E-4</v>
      </c>
      <c r="D165" s="16">
        <v>0</v>
      </c>
      <c r="E165" s="16">
        <v>0</v>
      </c>
      <c r="F165" s="17">
        <v>0.03</v>
      </c>
    </row>
    <row r="166" spans="1:6" ht="15" customHeight="1" x14ac:dyDescent="0.2">
      <c r="A166" s="21" t="s">
        <v>140</v>
      </c>
      <c r="B166" s="12">
        <v>70</v>
      </c>
      <c r="C166" s="13">
        <v>9.5397199689999983</v>
      </c>
      <c r="D166" s="13">
        <v>0.86206999015000008</v>
      </c>
      <c r="E166" s="13">
        <v>0.99003818181818171</v>
      </c>
      <c r="F166" s="14">
        <v>4623.6293000000005</v>
      </c>
    </row>
    <row r="167" spans="1:6" ht="15" customHeight="1" x14ac:dyDescent="0.2">
      <c r="A167" s="22" t="s">
        <v>495</v>
      </c>
      <c r="B167" s="15">
        <v>4</v>
      </c>
      <c r="C167" s="16">
        <v>1.0694284E-2</v>
      </c>
      <c r="D167" s="16">
        <v>4.6285575000000007E-4</v>
      </c>
      <c r="E167" s="16">
        <v>0</v>
      </c>
      <c r="F167" s="17">
        <v>1.03</v>
      </c>
    </row>
    <row r="168" spans="1:6" ht="15" customHeight="1" x14ac:dyDescent="0.2">
      <c r="A168" s="22" t="s">
        <v>141</v>
      </c>
      <c r="B168" s="15">
        <v>3</v>
      </c>
      <c r="C168" s="16">
        <v>2.4428499999999999E-3</v>
      </c>
      <c r="D168" s="16">
        <v>1.0285680000000001E-4</v>
      </c>
      <c r="E168" s="16">
        <v>0</v>
      </c>
      <c r="F168" s="17">
        <v>2.15</v>
      </c>
    </row>
    <row r="169" spans="1:6" ht="15" customHeight="1" x14ac:dyDescent="0.2">
      <c r="A169" s="22" t="s">
        <v>142</v>
      </c>
      <c r="B169" s="15">
        <v>7</v>
      </c>
      <c r="C169" s="16">
        <v>0.21061714000000001</v>
      </c>
      <c r="D169" s="16">
        <v>0</v>
      </c>
      <c r="E169" s="16">
        <v>0</v>
      </c>
      <c r="F169" s="17">
        <v>50.73</v>
      </c>
    </row>
    <row r="170" spans="1:6" ht="15" customHeight="1" x14ac:dyDescent="0.2">
      <c r="A170" s="22" t="s">
        <v>143</v>
      </c>
      <c r="B170" s="15">
        <v>43</v>
      </c>
      <c r="C170" s="16">
        <v>8.8241142729999993</v>
      </c>
      <c r="D170" s="16">
        <v>0.8598880876666668</v>
      </c>
      <c r="E170" s="16">
        <v>0.99</v>
      </c>
      <c r="F170" s="17">
        <v>4273.8033000000014</v>
      </c>
    </row>
    <row r="171" spans="1:6" ht="15" customHeight="1" x14ac:dyDescent="0.2">
      <c r="A171" s="22" t="s">
        <v>144</v>
      </c>
      <c r="B171" s="15">
        <v>3</v>
      </c>
      <c r="C171" s="16">
        <v>2.5714200000000003E-4</v>
      </c>
      <c r="D171" s="16">
        <v>7.7143000000000003E-5</v>
      </c>
      <c r="E171" s="16">
        <v>0</v>
      </c>
      <c r="F171" s="17">
        <v>9.0999999999999998E-2</v>
      </c>
    </row>
    <row r="172" spans="1:6" ht="15" customHeight="1" x14ac:dyDescent="0.2">
      <c r="A172" s="22" t="s">
        <v>145</v>
      </c>
      <c r="B172" s="15">
        <v>5</v>
      </c>
      <c r="C172" s="16">
        <v>0.49089999700000003</v>
      </c>
      <c r="D172" s="16">
        <v>1.3333333333333335E-3</v>
      </c>
      <c r="E172" s="16">
        <v>3.8181818181818187E-5</v>
      </c>
      <c r="F172" s="17">
        <v>295.77000000000004</v>
      </c>
    </row>
    <row r="173" spans="1:6" ht="15" customHeight="1" x14ac:dyDescent="0.2">
      <c r="A173" s="22" t="s">
        <v>146</v>
      </c>
      <c r="B173" s="15">
        <v>1</v>
      </c>
      <c r="C173" s="16">
        <v>5.1428000000000003E-5</v>
      </c>
      <c r="D173" s="16">
        <v>0</v>
      </c>
      <c r="E173" s="16">
        <v>0</v>
      </c>
      <c r="F173" s="17">
        <v>0.01</v>
      </c>
    </row>
    <row r="174" spans="1:6" ht="15" customHeight="1" x14ac:dyDescent="0.2">
      <c r="A174" s="22" t="s">
        <v>147</v>
      </c>
      <c r="B174" s="15">
        <v>4</v>
      </c>
      <c r="C174" s="16">
        <v>6.4285500000000012E-4</v>
      </c>
      <c r="D174" s="16">
        <v>2.0571360000000002E-4</v>
      </c>
      <c r="E174" s="16">
        <v>0</v>
      </c>
      <c r="F174" s="17">
        <v>4.4999999999999998E-2</v>
      </c>
    </row>
    <row r="175" spans="1:6" ht="15" customHeight="1" x14ac:dyDescent="0.2">
      <c r="A175" s="21" t="s">
        <v>148</v>
      </c>
      <c r="B175" s="12">
        <v>26</v>
      </c>
      <c r="C175" s="13">
        <v>3.4409771389999992</v>
      </c>
      <c r="D175" s="13">
        <v>0.16100005183199609</v>
      </c>
      <c r="E175" s="13">
        <v>0</v>
      </c>
      <c r="F175" s="14">
        <v>1667.0299999999997</v>
      </c>
    </row>
    <row r="176" spans="1:6" ht="15" customHeight="1" x14ac:dyDescent="0.2">
      <c r="A176" s="22" t="s">
        <v>496</v>
      </c>
      <c r="B176" s="15">
        <v>4</v>
      </c>
      <c r="C176" s="16">
        <v>5.9142600000000004E-4</v>
      </c>
      <c r="D176" s="16">
        <v>7.7142200000000001E-5</v>
      </c>
      <c r="E176" s="16">
        <v>0</v>
      </c>
      <c r="F176" s="17">
        <v>0.32999999999999996</v>
      </c>
    </row>
    <row r="177" spans="1:6" ht="15" customHeight="1" x14ac:dyDescent="0.2">
      <c r="A177" s="22" t="s">
        <v>149</v>
      </c>
      <c r="B177" s="15">
        <v>19</v>
      </c>
      <c r="C177" s="16">
        <v>0.94</v>
      </c>
      <c r="D177" s="16">
        <v>0.16053719663199603</v>
      </c>
      <c r="E177" s="16">
        <v>0</v>
      </c>
      <c r="F177" s="17">
        <v>558.5</v>
      </c>
    </row>
    <row r="178" spans="1:6" ht="15" customHeight="1" x14ac:dyDescent="0.2">
      <c r="A178" s="22" t="s">
        <v>150</v>
      </c>
      <c r="B178" s="15">
        <v>1</v>
      </c>
      <c r="C178" s="16">
        <v>3.8571299999999998E-4</v>
      </c>
      <c r="D178" s="16">
        <v>3.8571299999999998E-4</v>
      </c>
      <c r="E178" s="16">
        <v>0</v>
      </c>
      <c r="F178" s="17">
        <v>0</v>
      </c>
    </row>
    <row r="179" spans="1:6" ht="15" customHeight="1" x14ac:dyDescent="0.2">
      <c r="A179" s="22" t="s">
        <v>151</v>
      </c>
      <c r="B179" s="15">
        <v>2</v>
      </c>
      <c r="C179" s="16">
        <v>2.5</v>
      </c>
      <c r="D179" s="16">
        <v>0</v>
      </c>
      <c r="E179" s="16">
        <v>0</v>
      </c>
      <c r="F179" s="17">
        <v>1108.2</v>
      </c>
    </row>
    <row r="180" spans="1:6" ht="15" customHeight="1" x14ac:dyDescent="0.2">
      <c r="A180" s="21" t="s">
        <v>152</v>
      </c>
      <c r="B180" s="12">
        <v>3</v>
      </c>
      <c r="C180" s="13">
        <v>3.08571E-4</v>
      </c>
      <c r="D180" s="13">
        <v>5.1428400000000004E-5</v>
      </c>
      <c r="E180" s="13">
        <v>0</v>
      </c>
      <c r="F180" s="14">
        <v>0.11</v>
      </c>
    </row>
    <row r="181" spans="1:6" ht="15" customHeight="1" x14ac:dyDescent="0.2">
      <c r="A181" s="22" t="s">
        <v>153</v>
      </c>
      <c r="B181" s="15">
        <v>2</v>
      </c>
      <c r="C181" s="16">
        <v>1.7999999999999998E-4</v>
      </c>
      <c r="D181" s="16">
        <v>0</v>
      </c>
      <c r="E181" s="16">
        <v>0</v>
      </c>
      <c r="F181" s="17">
        <v>0.1</v>
      </c>
    </row>
    <row r="182" spans="1:6" ht="15" customHeight="1" x14ac:dyDescent="0.2">
      <c r="A182" s="22" t="s">
        <v>154</v>
      </c>
      <c r="B182" s="15">
        <v>1</v>
      </c>
      <c r="C182" s="16">
        <v>1.2857100000000001E-4</v>
      </c>
      <c r="D182" s="16">
        <v>5.1428400000000004E-5</v>
      </c>
      <c r="E182" s="16">
        <v>0</v>
      </c>
      <c r="F182" s="17">
        <v>0.01</v>
      </c>
    </row>
    <row r="183" spans="1:6" ht="15" customHeight="1" x14ac:dyDescent="0.2">
      <c r="A183" s="21" t="s">
        <v>155</v>
      </c>
      <c r="B183" s="12">
        <v>341</v>
      </c>
      <c r="C183" s="13">
        <v>167.03455707199998</v>
      </c>
      <c r="D183" s="13">
        <v>8.6482614905001896</v>
      </c>
      <c r="E183" s="13">
        <v>10.130083857142868</v>
      </c>
      <c r="F183" s="14">
        <v>81322.100800000044</v>
      </c>
    </row>
    <row r="184" spans="1:6" ht="15" customHeight="1" x14ac:dyDescent="0.2">
      <c r="A184" s="22" t="s">
        <v>497</v>
      </c>
      <c r="B184" s="15">
        <v>69</v>
      </c>
      <c r="C184" s="16">
        <v>18.902571421000001</v>
      </c>
      <c r="D184" s="16">
        <v>0.66295505464219784</v>
      </c>
      <c r="E184" s="16">
        <v>0</v>
      </c>
      <c r="F184" s="17">
        <v>9174.1208000000024</v>
      </c>
    </row>
    <row r="185" spans="1:6" ht="15" customHeight="1" x14ac:dyDescent="0.2">
      <c r="A185" s="22" t="s">
        <v>156</v>
      </c>
      <c r="B185" s="15">
        <v>1</v>
      </c>
      <c r="C185" s="16">
        <v>1.0285699999999999E-4</v>
      </c>
      <c r="D185" s="16">
        <v>0</v>
      </c>
      <c r="E185" s="16">
        <v>0</v>
      </c>
      <c r="F185" s="17">
        <v>0.2</v>
      </c>
    </row>
    <row r="186" spans="1:6" ht="15" customHeight="1" x14ac:dyDescent="0.2">
      <c r="A186" s="22" t="s">
        <v>157</v>
      </c>
      <c r="B186" s="15">
        <v>49</v>
      </c>
      <c r="C186" s="16">
        <v>38.040025714000009</v>
      </c>
      <c r="D186" s="16">
        <v>3.8360122807017549</v>
      </c>
      <c r="E186" s="16">
        <v>1.2499999999999998</v>
      </c>
      <c r="F186" s="17">
        <v>21892.43</v>
      </c>
    </row>
    <row r="187" spans="1:6" ht="15" customHeight="1" x14ac:dyDescent="0.2">
      <c r="A187" s="22" t="s">
        <v>158</v>
      </c>
      <c r="B187" s="15">
        <v>52</v>
      </c>
      <c r="C187" s="16">
        <v>14.074142816000002</v>
      </c>
      <c r="D187" s="16">
        <v>0.87702126681269843</v>
      </c>
      <c r="E187" s="16">
        <v>0</v>
      </c>
      <c r="F187" s="17">
        <v>8793.8999999999978</v>
      </c>
    </row>
    <row r="188" spans="1:6" ht="15" customHeight="1" x14ac:dyDescent="0.2">
      <c r="A188" s="22" t="s">
        <v>159</v>
      </c>
      <c r="B188" s="15">
        <v>120</v>
      </c>
      <c r="C188" s="16">
        <v>76.360000000000014</v>
      </c>
      <c r="D188" s="16">
        <v>2.4117792803030302</v>
      </c>
      <c r="E188" s="16">
        <v>8.8800710000000027</v>
      </c>
      <c r="F188" s="17">
        <v>33724.999999999993</v>
      </c>
    </row>
    <row r="189" spans="1:6" ht="15" customHeight="1" x14ac:dyDescent="0.2">
      <c r="A189" s="22" t="s">
        <v>160</v>
      </c>
      <c r="B189" s="15">
        <v>8</v>
      </c>
      <c r="C189" s="16">
        <v>2.87</v>
      </c>
      <c r="D189" s="16">
        <v>6.0500000000000005E-2</v>
      </c>
      <c r="E189" s="16">
        <v>0</v>
      </c>
      <c r="F189" s="17">
        <v>1500</v>
      </c>
    </row>
    <row r="190" spans="1:6" ht="15" customHeight="1" x14ac:dyDescent="0.2">
      <c r="A190" s="22" t="s">
        <v>161</v>
      </c>
      <c r="B190" s="15">
        <v>14</v>
      </c>
      <c r="C190" s="16">
        <v>6.18</v>
      </c>
      <c r="D190" s="16">
        <v>6.6833333333333328E-2</v>
      </c>
      <c r="E190" s="16">
        <v>1.2857142857142862E-5</v>
      </c>
      <c r="F190" s="17">
        <v>2448</v>
      </c>
    </row>
    <row r="191" spans="1:6" ht="15" customHeight="1" x14ac:dyDescent="0.2">
      <c r="A191" s="22" t="s">
        <v>162</v>
      </c>
      <c r="B191" s="15">
        <v>28</v>
      </c>
      <c r="C191" s="16">
        <v>10.607714264</v>
      </c>
      <c r="D191" s="16">
        <v>0.73316027470717948</v>
      </c>
      <c r="E191" s="16">
        <v>0</v>
      </c>
      <c r="F191" s="17">
        <v>3788.4500000000012</v>
      </c>
    </row>
    <row r="192" spans="1:6" ht="15" customHeight="1" x14ac:dyDescent="0.2">
      <c r="A192" s="21" t="s">
        <v>163</v>
      </c>
      <c r="B192" s="12">
        <v>3</v>
      </c>
      <c r="C192" s="13">
        <v>1.4142810000000001E-3</v>
      </c>
      <c r="D192" s="13">
        <v>0</v>
      </c>
      <c r="E192" s="13">
        <v>0</v>
      </c>
      <c r="F192" s="14">
        <v>1.9000000000000004</v>
      </c>
    </row>
    <row r="193" spans="1:6" ht="15" customHeight="1" x14ac:dyDescent="0.2">
      <c r="A193" s="22" t="s">
        <v>498</v>
      </c>
      <c r="B193" s="15">
        <v>1</v>
      </c>
      <c r="C193" s="16">
        <v>6.4285500000000001E-4</v>
      </c>
      <c r="D193" s="16">
        <v>0</v>
      </c>
      <c r="E193" s="16">
        <v>0</v>
      </c>
      <c r="F193" s="17">
        <v>0.8</v>
      </c>
    </row>
    <row r="194" spans="1:6" ht="15" customHeight="1" x14ac:dyDescent="0.2">
      <c r="A194" s="22" t="s">
        <v>164</v>
      </c>
      <c r="B194" s="15">
        <v>1</v>
      </c>
      <c r="C194" s="16">
        <v>2.5714200000000003E-4</v>
      </c>
      <c r="D194" s="16">
        <v>0</v>
      </c>
      <c r="E194" s="16">
        <v>0</v>
      </c>
      <c r="F194" s="17">
        <v>0.1</v>
      </c>
    </row>
    <row r="195" spans="1:6" ht="15" customHeight="1" x14ac:dyDescent="0.2">
      <c r="A195" s="22" t="s">
        <v>163</v>
      </c>
      <c r="B195" s="15">
        <v>1</v>
      </c>
      <c r="C195" s="16">
        <v>5.1428400000000005E-4</v>
      </c>
      <c r="D195" s="16">
        <v>0</v>
      </c>
      <c r="E195" s="16">
        <v>0</v>
      </c>
      <c r="F195" s="17">
        <v>1</v>
      </c>
    </row>
    <row r="196" spans="1:6" ht="15" customHeight="1" x14ac:dyDescent="0.2">
      <c r="A196" s="21" t="s">
        <v>165</v>
      </c>
      <c r="B196" s="12">
        <v>4</v>
      </c>
      <c r="C196" s="13">
        <v>3.368561E-3</v>
      </c>
      <c r="D196" s="13">
        <v>5.9142659999999992E-4</v>
      </c>
      <c r="E196" s="13">
        <v>0</v>
      </c>
      <c r="F196" s="14">
        <v>12.261000000000001</v>
      </c>
    </row>
    <row r="197" spans="1:6" ht="15" customHeight="1" x14ac:dyDescent="0.2">
      <c r="A197" s="22" t="s">
        <v>499</v>
      </c>
      <c r="B197" s="15">
        <v>1</v>
      </c>
      <c r="C197" s="16">
        <v>2.5714000000000001E-5</v>
      </c>
      <c r="D197" s="16">
        <v>0</v>
      </c>
      <c r="E197" s="16">
        <v>0</v>
      </c>
      <c r="F197" s="17">
        <v>1E-3</v>
      </c>
    </row>
    <row r="198" spans="1:6" ht="15" customHeight="1" x14ac:dyDescent="0.2">
      <c r="A198" s="22" t="s">
        <v>166</v>
      </c>
      <c r="B198" s="15">
        <v>1</v>
      </c>
      <c r="C198" s="16">
        <v>2.5714209999999999E-3</v>
      </c>
      <c r="D198" s="16">
        <v>0</v>
      </c>
      <c r="E198" s="16">
        <v>0</v>
      </c>
      <c r="F198" s="17">
        <v>12.25</v>
      </c>
    </row>
    <row r="199" spans="1:6" ht="15" customHeight="1" x14ac:dyDescent="0.2">
      <c r="A199" s="22" t="s">
        <v>165</v>
      </c>
      <c r="B199" s="15">
        <v>2</v>
      </c>
      <c r="C199" s="16">
        <v>7.7142600000000008E-4</v>
      </c>
      <c r="D199" s="16">
        <v>5.9142660000000003E-4</v>
      </c>
      <c r="E199" s="16">
        <v>0</v>
      </c>
      <c r="F199" s="17">
        <v>0.01</v>
      </c>
    </row>
    <row r="200" spans="1:6" ht="15" customHeight="1" x14ac:dyDescent="0.2">
      <c r="A200" s="21" t="s">
        <v>167</v>
      </c>
      <c r="B200" s="12">
        <v>20</v>
      </c>
      <c r="C200" s="13">
        <v>4.6454266000000008E-2</v>
      </c>
      <c r="D200" s="13">
        <v>2.1002854000000001E-2</v>
      </c>
      <c r="E200" s="13">
        <v>0</v>
      </c>
      <c r="F200" s="14">
        <v>3.9516</v>
      </c>
    </row>
    <row r="201" spans="1:6" ht="15" customHeight="1" x14ac:dyDescent="0.2">
      <c r="A201" s="22" t="s">
        <v>500</v>
      </c>
      <c r="B201" s="15">
        <v>1</v>
      </c>
      <c r="C201" s="16">
        <v>0.02</v>
      </c>
      <c r="D201" s="16">
        <v>0.02</v>
      </c>
      <c r="E201" s="16">
        <v>0</v>
      </c>
      <c r="F201" s="17">
        <v>0</v>
      </c>
    </row>
    <row r="202" spans="1:6" ht="15" customHeight="1" x14ac:dyDescent="0.2">
      <c r="A202" s="22" t="s">
        <v>168</v>
      </c>
      <c r="B202" s="15">
        <v>1</v>
      </c>
      <c r="C202" s="16">
        <v>2.5714000000000001E-5</v>
      </c>
      <c r="D202" s="16">
        <v>0</v>
      </c>
      <c r="E202" s="16">
        <v>0</v>
      </c>
      <c r="F202" s="17">
        <v>0.02</v>
      </c>
    </row>
    <row r="203" spans="1:6" ht="15" customHeight="1" x14ac:dyDescent="0.2">
      <c r="A203" s="22" t="s">
        <v>169</v>
      </c>
      <c r="B203" s="15">
        <v>10</v>
      </c>
      <c r="C203" s="16">
        <v>2.2885640000000003E-3</v>
      </c>
      <c r="D203" s="16">
        <v>0</v>
      </c>
      <c r="E203" s="16">
        <v>0</v>
      </c>
      <c r="F203" s="17">
        <v>1.4816000000000003</v>
      </c>
    </row>
    <row r="204" spans="1:6" ht="15" customHeight="1" x14ac:dyDescent="0.2">
      <c r="A204" s="22" t="s">
        <v>170</v>
      </c>
      <c r="B204" s="15">
        <v>1</v>
      </c>
      <c r="C204" s="16">
        <v>7.7143000000000003E-5</v>
      </c>
      <c r="D204" s="16">
        <v>0</v>
      </c>
      <c r="E204" s="16">
        <v>0</v>
      </c>
      <c r="F204" s="17">
        <v>0.05</v>
      </c>
    </row>
    <row r="205" spans="1:6" ht="15" customHeight="1" x14ac:dyDescent="0.2">
      <c r="A205" s="22" t="s">
        <v>171</v>
      </c>
      <c r="B205" s="15">
        <v>2</v>
      </c>
      <c r="C205" s="16">
        <v>2.0257141999999999E-2</v>
      </c>
      <c r="D205" s="16">
        <v>0</v>
      </c>
      <c r="E205" s="16">
        <v>0</v>
      </c>
      <c r="F205" s="17">
        <v>1.25</v>
      </c>
    </row>
    <row r="206" spans="1:6" ht="15" customHeight="1" x14ac:dyDescent="0.2">
      <c r="A206" s="22" t="s">
        <v>172</v>
      </c>
      <c r="B206" s="15">
        <v>2</v>
      </c>
      <c r="C206" s="16">
        <v>2.8799910000000001E-3</v>
      </c>
      <c r="D206" s="16">
        <v>1.79999E-4</v>
      </c>
      <c r="E206" s="16">
        <v>0</v>
      </c>
      <c r="F206" s="17">
        <v>1</v>
      </c>
    </row>
    <row r="207" spans="1:6" ht="15" customHeight="1" x14ac:dyDescent="0.2">
      <c r="A207" s="22" t="s">
        <v>173</v>
      </c>
      <c r="B207" s="15">
        <v>3</v>
      </c>
      <c r="C207" s="16">
        <v>9.2571199999999998E-4</v>
      </c>
      <c r="D207" s="16">
        <v>8.2285499999999994E-4</v>
      </c>
      <c r="E207" s="16">
        <v>0</v>
      </c>
      <c r="F207" s="17">
        <v>0.15000000000000002</v>
      </c>
    </row>
    <row r="208" spans="1:6" ht="15" customHeight="1" x14ac:dyDescent="0.2">
      <c r="A208" s="21" t="s">
        <v>174</v>
      </c>
      <c r="B208" s="12">
        <v>32</v>
      </c>
      <c r="C208" s="13">
        <v>23.836274267</v>
      </c>
      <c r="D208" s="13">
        <v>1.4617496272857144</v>
      </c>
      <c r="E208" s="13">
        <v>2.9188571428571435</v>
      </c>
      <c r="F208" s="14">
        <v>16353.96</v>
      </c>
    </row>
    <row r="209" spans="1:6" ht="15" customHeight="1" x14ac:dyDescent="0.2">
      <c r="A209" s="22" t="s">
        <v>175</v>
      </c>
      <c r="B209" s="15">
        <v>14</v>
      </c>
      <c r="C209" s="16">
        <v>11.040000000000001</v>
      </c>
      <c r="D209" s="16">
        <v>1.0283393253968252</v>
      </c>
      <c r="E209" s="16">
        <v>1.7360000000000002</v>
      </c>
      <c r="F209" s="17">
        <v>8563.6</v>
      </c>
    </row>
    <row r="210" spans="1:6" ht="15" customHeight="1" x14ac:dyDescent="0.2">
      <c r="A210" s="22" t="s">
        <v>176</v>
      </c>
      <c r="B210" s="15">
        <v>5</v>
      </c>
      <c r="C210" s="16">
        <v>9.8951428420000003</v>
      </c>
      <c r="D210" s="16">
        <v>0.24669839755555556</v>
      </c>
      <c r="E210" s="16">
        <v>0</v>
      </c>
      <c r="F210" s="17">
        <v>6420.66</v>
      </c>
    </row>
    <row r="211" spans="1:6" ht="15" customHeight="1" x14ac:dyDescent="0.2">
      <c r="A211" s="22" t="s">
        <v>177</v>
      </c>
      <c r="B211" s="15">
        <v>2</v>
      </c>
      <c r="C211" s="16">
        <v>0.16</v>
      </c>
      <c r="D211" s="16">
        <v>5.3333333333333332E-3</v>
      </c>
      <c r="E211" s="16">
        <v>0</v>
      </c>
      <c r="F211" s="17">
        <v>104</v>
      </c>
    </row>
    <row r="212" spans="1:6" ht="15" customHeight="1" x14ac:dyDescent="0.2">
      <c r="A212" s="22" t="s">
        <v>178</v>
      </c>
      <c r="B212" s="15">
        <v>7</v>
      </c>
      <c r="C212" s="16">
        <v>1.131131425</v>
      </c>
      <c r="D212" s="16">
        <v>3.0128570999999993E-2</v>
      </c>
      <c r="E212" s="16">
        <v>0.44000000000000006</v>
      </c>
      <c r="F212" s="17">
        <v>425.70000000000005</v>
      </c>
    </row>
    <row r="213" spans="1:6" ht="15" customHeight="1" x14ac:dyDescent="0.2">
      <c r="A213" s="22" t="s">
        <v>179</v>
      </c>
      <c r="B213" s="15">
        <v>4</v>
      </c>
      <c r="C213" s="16">
        <v>1.61</v>
      </c>
      <c r="D213" s="16">
        <v>0.15125</v>
      </c>
      <c r="E213" s="16">
        <v>0.74285714285714288</v>
      </c>
      <c r="F213" s="17">
        <v>840</v>
      </c>
    </row>
    <row r="214" spans="1:6" ht="21" customHeight="1" x14ac:dyDescent="0.2">
      <c r="A214" s="11" t="s">
        <v>180</v>
      </c>
      <c r="B214" s="12">
        <f>SUM(B215+B224+B231)</f>
        <v>232</v>
      </c>
      <c r="C214" s="13">
        <f>SUM(C215+C224+C231)</f>
        <v>0.81514256299999999</v>
      </c>
      <c r="D214" s="13">
        <f t="shared" ref="D214:F214" si="2">SUM(D215+D224+D231)</f>
        <v>9.4946110766778669E-2</v>
      </c>
      <c r="E214" s="13">
        <f t="shared" si="2"/>
        <v>0</v>
      </c>
      <c r="F214" s="14">
        <f t="shared" si="2"/>
        <v>294.44580000000002</v>
      </c>
    </row>
    <row r="215" spans="1:6" ht="15" customHeight="1" x14ac:dyDescent="0.2">
      <c r="A215" s="21" t="s">
        <v>181</v>
      </c>
      <c r="B215" s="12">
        <v>47</v>
      </c>
      <c r="C215" s="13">
        <v>1.6174232000000004E-2</v>
      </c>
      <c r="D215" s="13">
        <v>3.7285590285714293E-3</v>
      </c>
      <c r="E215" s="13">
        <v>0</v>
      </c>
      <c r="F215" s="14">
        <v>11.761699999999999</v>
      </c>
    </row>
    <row r="216" spans="1:6" ht="15" customHeight="1" x14ac:dyDescent="0.2">
      <c r="A216" s="22" t="s">
        <v>501</v>
      </c>
      <c r="B216" s="15">
        <v>7</v>
      </c>
      <c r="C216" s="16">
        <v>1.4914240000000001E-3</v>
      </c>
      <c r="D216" s="16">
        <v>2.0571400000000002E-4</v>
      </c>
      <c r="E216" s="16">
        <v>0</v>
      </c>
      <c r="F216" s="17">
        <v>0.47500000000000009</v>
      </c>
    </row>
    <row r="217" spans="1:6" ht="15" customHeight="1" x14ac:dyDescent="0.2">
      <c r="A217" s="22" t="s">
        <v>182</v>
      </c>
      <c r="B217" s="15">
        <v>1</v>
      </c>
      <c r="C217" s="16">
        <v>7.7142599999999997E-4</v>
      </c>
      <c r="D217" s="16">
        <v>7.7142599999999997E-4</v>
      </c>
      <c r="E217" s="16">
        <v>0</v>
      </c>
      <c r="F217" s="17">
        <v>0</v>
      </c>
    </row>
    <row r="218" spans="1:6" ht="15" customHeight="1" x14ac:dyDescent="0.2">
      <c r="A218" s="22" t="s">
        <v>181</v>
      </c>
      <c r="B218" s="15">
        <v>3</v>
      </c>
      <c r="C218" s="16">
        <v>1.5942809999999999E-3</v>
      </c>
      <c r="D218" s="16">
        <v>0</v>
      </c>
      <c r="E218" s="16">
        <v>0</v>
      </c>
      <c r="F218" s="17">
        <v>2.75</v>
      </c>
    </row>
    <row r="219" spans="1:6" ht="15" customHeight="1" x14ac:dyDescent="0.2">
      <c r="A219" s="22" t="s">
        <v>183</v>
      </c>
      <c r="B219" s="15">
        <v>1</v>
      </c>
      <c r="C219" s="16">
        <v>1.0285680000000001E-3</v>
      </c>
      <c r="D219" s="16">
        <v>0</v>
      </c>
      <c r="E219" s="16">
        <v>0</v>
      </c>
      <c r="F219" s="17">
        <v>1</v>
      </c>
    </row>
    <row r="220" spans="1:6" ht="15" customHeight="1" x14ac:dyDescent="0.2">
      <c r="A220" s="22" t="s">
        <v>184</v>
      </c>
      <c r="B220" s="15">
        <v>2</v>
      </c>
      <c r="C220" s="16">
        <v>8.4856900000000008E-4</v>
      </c>
      <c r="D220" s="16">
        <v>0</v>
      </c>
      <c r="E220" s="16">
        <v>0</v>
      </c>
      <c r="F220" s="17">
        <v>2.5100000000000001E-2</v>
      </c>
    </row>
    <row r="221" spans="1:6" ht="15" customHeight="1" x14ac:dyDescent="0.2">
      <c r="A221" s="22" t="s">
        <v>185</v>
      </c>
      <c r="B221" s="15">
        <v>5</v>
      </c>
      <c r="C221" s="16">
        <v>1.7485650000000001E-3</v>
      </c>
      <c r="D221" s="16">
        <v>1.2599954285714286E-3</v>
      </c>
      <c r="E221" s="16">
        <v>0</v>
      </c>
      <c r="F221" s="17">
        <v>0.40160000000000001</v>
      </c>
    </row>
    <row r="222" spans="1:6" ht="15" customHeight="1" x14ac:dyDescent="0.2">
      <c r="A222" s="22" t="s">
        <v>186</v>
      </c>
      <c r="B222" s="15">
        <v>24</v>
      </c>
      <c r="C222" s="16">
        <v>6.7114050000000001E-3</v>
      </c>
      <c r="D222" s="16">
        <v>1.2342816E-3</v>
      </c>
      <c r="E222" s="16">
        <v>0</v>
      </c>
      <c r="F222" s="17">
        <v>6.8</v>
      </c>
    </row>
    <row r="223" spans="1:6" ht="15" customHeight="1" x14ac:dyDescent="0.2">
      <c r="A223" s="22" t="s">
        <v>187</v>
      </c>
      <c r="B223" s="15">
        <v>4</v>
      </c>
      <c r="C223" s="16">
        <v>1.9799940000000001E-3</v>
      </c>
      <c r="D223" s="16">
        <v>2.5714200000000003E-4</v>
      </c>
      <c r="E223" s="16">
        <v>0</v>
      </c>
      <c r="F223" s="17">
        <v>0.31</v>
      </c>
    </row>
    <row r="224" spans="1:6" ht="15" customHeight="1" x14ac:dyDescent="0.2">
      <c r="A224" s="21" t="s">
        <v>188</v>
      </c>
      <c r="B224" s="12">
        <v>44</v>
      </c>
      <c r="C224" s="13">
        <v>0.13263133399999999</v>
      </c>
      <c r="D224" s="13">
        <v>4.7314147333333348E-3</v>
      </c>
      <c r="E224" s="13">
        <v>0</v>
      </c>
      <c r="F224" s="14">
        <v>16.764700000000001</v>
      </c>
    </row>
    <row r="225" spans="1:6" ht="15" customHeight="1" x14ac:dyDescent="0.2">
      <c r="A225" s="22" t="s">
        <v>502</v>
      </c>
      <c r="B225" s="15">
        <v>2</v>
      </c>
      <c r="C225" s="16">
        <v>1.928566E-3</v>
      </c>
      <c r="D225" s="16">
        <v>5.1428439999999997E-4</v>
      </c>
      <c r="E225" s="16">
        <v>0</v>
      </c>
      <c r="F225" s="17">
        <v>0.30249999999999999</v>
      </c>
    </row>
    <row r="226" spans="1:6" ht="15" customHeight="1" x14ac:dyDescent="0.2">
      <c r="A226" s="22" t="s">
        <v>189</v>
      </c>
      <c r="B226" s="15">
        <v>3</v>
      </c>
      <c r="C226" s="16">
        <v>3.471418E-3</v>
      </c>
      <c r="D226" s="16">
        <v>3.8571300000000004E-4</v>
      </c>
      <c r="E226" s="16">
        <v>0</v>
      </c>
      <c r="F226" s="17">
        <v>3.2500000000000004</v>
      </c>
    </row>
    <row r="227" spans="1:6" ht="15" customHeight="1" x14ac:dyDescent="0.2">
      <c r="A227" s="22" t="s">
        <v>188</v>
      </c>
      <c r="B227" s="15">
        <v>2</v>
      </c>
      <c r="C227" s="16">
        <v>1.928566E-3</v>
      </c>
      <c r="D227" s="16">
        <v>0</v>
      </c>
      <c r="E227" s="16">
        <v>0</v>
      </c>
      <c r="F227" s="17">
        <v>0.28000000000000003</v>
      </c>
    </row>
    <row r="228" spans="1:6" ht="15" customHeight="1" x14ac:dyDescent="0.2">
      <c r="A228" s="22" t="s">
        <v>190</v>
      </c>
      <c r="B228" s="15">
        <v>5</v>
      </c>
      <c r="C228" s="16">
        <v>1.054283E-3</v>
      </c>
      <c r="D228" s="16">
        <v>0</v>
      </c>
      <c r="E228" s="16">
        <v>0</v>
      </c>
      <c r="F228" s="17">
        <v>0.31290000000000007</v>
      </c>
    </row>
    <row r="229" spans="1:6" ht="15" customHeight="1" x14ac:dyDescent="0.2">
      <c r="A229" s="22" t="s">
        <v>191</v>
      </c>
      <c r="B229" s="15">
        <v>7</v>
      </c>
      <c r="C229" s="16">
        <v>7.7914049999999995E-3</v>
      </c>
      <c r="D229" s="16">
        <v>0</v>
      </c>
      <c r="E229" s="16">
        <v>0</v>
      </c>
      <c r="F229" s="17">
        <v>3.5771999999999995</v>
      </c>
    </row>
    <row r="230" spans="1:6" ht="15" customHeight="1" x14ac:dyDescent="0.2">
      <c r="A230" s="22" t="s">
        <v>192</v>
      </c>
      <c r="B230" s="15">
        <v>25</v>
      </c>
      <c r="C230" s="16">
        <v>0.11645709600000001</v>
      </c>
      <c r="D230" s="16">
        <v>3.8314173333333337E-3</v>
      </c>
      <c r="E230" s="16">
        <v>0</v>
      </c>
      <c r="F230" s="17">
        <v>9.0421000000000014</v>
      </c>
    </row>
    <row r="231" spans="1:6" ht="15" customHeight="1" x14ac:dyDescent="0.2">
      <c r="A231" s="21" t="s">
        <v>193</v>
      </c>
      <c r="B231" s="12">
        <v>141</v>
      </c>
      <c r="C231" s="13">
        <v>0.66633699700000004</v>
      </c>
      <c r="D231" s="13">
        <v>8.6486137004873911E-2</v>
      </c>
      <c r="E231" s="13">
        <v>0</v>
      </c>
      <c r="F231" s="14">
        <v>265.9194</v>
      </c>
    </row>
    <row r="232" spans="1:6" ht="15" customHeight="1" x14ac:dyDescent="0.2">
      <c r="A232" s="22" t="s">
        <v>194</v>
      </c>
      <c r="B232" s="15">
        <v>10</v>
      </c>
      <c r="C232" s="16">
        <v>1.1877135999999996E-2</v>
      </c>
      <c r="D232" s="16">
        <v>2.0571360000000004E-4</v>
      </c>
      <c r="E232" s="16">
        <v>0</v>
      </c>
      <c r="F232" s="17">
        <v>9.1539999999999999</v>
      </c>
    </row>
    <row r="233" spans="1:6" ht="15" customHeight="1" x14ac:dyDescent="0.2">
      <c r="A233" s="22" t="s">
        <v>195</v>
      </c>
      <c r="B233" s="15">
        <v>9</v>
      </c>
      <c r="C233" s="16">
        <v>0.31475712900000002</v>
      </c>
      <c r="D233" s="16">
        <v>5.4343300119159652E-2</v>
      </c>
      <c r="E233" s="16">
        <v>0</v>
      </c>
      <c r="F233" s="17">
        <v>70.570000000000007</v>
      </c>
    </row>
    <row r="234" spans="1:6" ht="15" customHeight="1" x14ac:dyDescent="0.2">
      <c r="A234" s="22" t="s">
        <v>196</v>
      </c>
      <c r="B234" s="15">
        <v>5</v>
      </c>
      <c r="C234" s="16">
        <v>2.0571360000000002E-3</v>
      </c>
      <c r="D234" s="16">
        <v>0</v>
      </c>
      <c r="E234" s="16">
        <v>0</v>
      </c>
      <c r="F234" s="17">
        <v>1.9147999999999998</v>
      </c>
    </row>
    <row r="235" spans="1:6" ht="15" customHeight="1" x14ac:dyDescent="0.2">
      <c r="A235" s="22" t="s">
        <v>197</v>
      </c>
      <c r="B235" s="15">
        <v>9</v>
      </c>
      <c r="C235" s="16">
        <v>1.1542851999999999E-2</v>
      </c>
      <c r="D235" s="16">
        <v>5.1428400000000005E-4</v>
      </c>
      <c r="E235" s="16">
        <v>0</v>
      </c>
      <c r="F235" s="17">
        <v>3.2524999999999999</v>
      </c>
    </row>
    <row r="236" spans="1:6" ht="15" customHeight="1" x14ac:dyDescent="0.2">
      <c r="A236" s="22" t="s">
        <v>198</v>
      </c>
      <c r="B236" s="15">
        <v>54</v>
      </c>
      <c r="C236" s="16">
        <v>0.21229421899999992</v>
      </c>
      <c r="D236" s="16">
        <v>2.7822850814285711E-2</v>
      </c>
      <c r="E236" s="16">
        <v>0</v>
      </c>
      <c r="F236" s="17">
        <v>159.67309999999998</v>
      </c>
    </row>
    <row r="237" spans="1:6" ht="15" customHeight="1" x14ac:dyDescent="0.2">
      <c r="A237" s="22" t="s">
        <v>193</v>
      </c>
      <c r="B237" s="15">
        <v>25</v>
      </c>
      <c r="C237" s="16">
        <v>0.10797140199999998</v>
      </c>
      <c r="D237" s="16">
        <v>1.7228510000000001E-3</v>
      </c>
      <c r="E237" s="16">
        <v>0</v>
      </c>
      <c r="F237" s="17">
        <v>19.235000000000003</v>
      </c>
    </row>
    <row r="238" spans="1:6" ht="15" customHeight="1" x14ac:dyDescent="0.2">
      <c r="A238" s="22" t="s">
        <v>199</v>
      </c>
      <c r="B238" s="15">
        <v>29</v>
      </c>
      <c r="C238" s="16">
        <v>5.8371230000000005E-3</v>
      </c>
      <c r="D238" s="16">
        <v>1.8771374714285712E-3</v>
      </c>
      <c r="E238" s="16">
        <v>0</v>
      </c>
      <c r="F238" s="17">
        <v>2.12</v>
      </c>
    </row>
    <row r="239" spans="1:6" ht="21" customHeight="1" x14ac:dyDescent="0.2">
      <c r="A239" s="11" t="s">
        <v>200</v>
      </c>
      <c r="B239" s="12">
        <f>SUM(B240+B245+B251+B259+B265+B269+B276)</f>
        <v>87</v>
      </c>
      <c r="C239" s="13">
        <f>SUM(C240+C245+C251+C259+C265+C269+C276)</f>
        <v>1.6314027080000004</v>
      </c>
      <c r="D239" s="13">
        <f>SUM(D240+D245+D251+D259+D265+D269+D276)</f>
        <v>0.25172285179999998</v>
      </c>
      <c r="E239" s="13">
        <f>SUM(E240+E245+E251+E259+E265+E269+E276)</f>
        <v>1.2605142840000001</v>
      </c>
      <c r="F239" s="14">
        <f>SUM(F240+F245+F251+F259+F265+F269+F276)</f>
        <v>388.46299999999997</v>
      </c>
    </row>
    <row r="240" spans="1:6" ht="15" customHeight="1" x14ac:dyDescent="0.2">
      <c r="A240" s="21" t="s">
        <v>201</v>
      </c>
      <c r="B240" s="12">
        <v>6</v>
      </c>
      <c r="C240" s="13">
        <v>4.2957134000000001E-2</v>
      </c>
      <c r="D240" s="13">
        <v>2.0571360000000002E-4</v>
      </c>
      <c r="E240" s="13">
        <v>9.9999999999999985E-3</v>
      </c>
      <c r="F240" s="14">
        <v>19.410000000000004</v>
      </c>
    </row>
    <row r="241" spans="1:6" ht="15" customHeight="1" x14ac:dyDescent="0.2">
      <c r="A241" s="22" t="s">
        <v>503</v>
      </c>
      <c r="B241" s="15">
        <v>1</v>
      </c>
      <c r="C241" s="16">
        <v>1.0285680000000001E-3</v>
      </c>
      <c r="D241" s="16">
        <v>0</v>
      </c>
      <c r="E241" s="16">
        <v>0</v>
      </c>
      <c r="F241" s="17">
        <v>1</v>
      </c>
    </row>
    <row r="242" spans="1:6" ht="15" customHeight="1" x14ac:dyDescent="0.2">
      <c r="A242" s="22" t="s">
        <v>202</v>
      </c>
      <c r="B242" s="15">
        <v>1</v>
      </c>
      <c r="C242" s="16">
        <v>0.01</v>
      </c>
      <c r="D242" s="16">
        <v>0</v>
      </c>
      <c r="E242" s="16">
        <v>0.01</v>
      </c>
      <c r="F242" s="17">
        <v>15</v>
      </c>
    </row>
    <row r="243" spans="1:6" ht="15" customHeight="1" x14ac:dyDescent="0.2">
      <c r="A243" s="22" t="s">
        <v>203</v>
      </c>
      <c r="B243" s="15">
        <v>1</v>
      </c>
      <c r="C243" s="16">
        <v>1.0285680000000001E-3</v>
      </c>
      <c r="D243" s="16">
        <v>2.0571360000000002E-4</v>
      </c>
      <c r="E243" s="16">
        <v>0</v>
      </c>
      <c r="F243" s="17">
        <v>0.4</v>
      </c>
    </row>
    <row r="244" spans="1:6" ht="15" customHeight="1" x14ac:dyDescent="0.2">
      <c r="A244" s="22" t="s">
        <v>204</v>
      </c>
      <c r="B244" s="15">
        <v>3</v>
      </c>
      <c r="C244" s="16">
        <v>3.0899998000000001E-2</v>
      </c>
      <c r="D244" s="16">
        <v>0</v>
      </c>
      <c r="E244" s="16">
        <v>0</v>
      </c>
      <c r="F244" s="17">
        <v>3.0100000000000002</v>
      </c>
    </row>
    <row r="245" spans="1:6" ht="15" customHeight="1" x14ac:dyDescent="0.2">
      <c r="A245" s="21" t="s">
        <v>70</v>
      </c>
      <c r="B245" s="12">
        <v>8</v>
      </c>
      <c r="C245" s="13">
        <v>1.7999940000000001E-3</v>
      </c>
      <c r="D245" s="13">
        <v>3.8571300000000004E-4</v>
      </c>
      <c r="E245" s="13">
        <v>0</v>
      </c>
      <c r="F245" s="14">
        <v>0.99000000000000021</v>
      </c>
    </row>
    <row r="246" spans="1:6" ht="15" customHeight="1" x14ac:dyDescent="0.2">
      <c r="A246" s="22" t="s">
        <v>504</v>
      </c>
      <c r="B246" s="15">
        <v>3</v>
      </c>
      <c r="C246" s="16">
        <v>9.5142499999999988E-4</v>
      </c>
      <c r="D246" s="16">
        <v>3.8571300000000004E-4</v>
      </c>
      <c r="E246" s="16">
        <v>0</v>
      </c>
      <c r="F246" s="17">
        <v>0.05</v>
      </c>
    </row>
    <row r="247" spans="1:6" ht="15" customHeight="1" x14ac:dyDescent="0.2">
      <c r="A247" s="22" t="s">
        <v>205</v>
      </c>
      <c r="B247" s="15">
        <v>2</v>
      </c>
      <c r="C247" s="16">
        <v>3.5999900000000006E-4</v>
      </c>
      <c r="D247" s="16">
        <v>0</v>
      </c>
      <c r="E247" s="16">
        <v>0</v>
      </c>
      <c r="F247" s="17">
        <v>0.74</v>
      </c>
    </row>
    <row r="248" spans="1:6" ht="15" customHeight="1" x14ac:dyDescent="0.2">
      <c r="A248" s="22" t="s">
        <v>206</v>
      </c>
      <c r="B248" s="15">
        <v>1</v>
      </c>
      <c r="C248" s="16">
        <v>1.0285699999999999E-4</v>
      </c>
      <c r="D248" s="16">
        <v>0</v>
      </c>
      <c r="E248" s="16">
        <v>0</v>
      </c>
      <c r="F248" s="17">
        <v>0.12</v>
      </c>
    </row>
    <row r="249" spans="1:6" ht="15" customHeight="1" x14ac:dyDescent="0.2">
      <c r="A249" s="22" t="s">
        <v>207</v>
      </c>
      <c r="B249" s="15">
        <v>1</v>
      </c>
      <c r="C249" s="16">
        <v>2.5714200000000003E-4</v>
      </c>
      <c r="D249" s="16">
        <v>0</v>
      </c>
      <c r="E249" s="16">
        <v>0</v>
      </c>
      <c r="F249" s="17">
        <v>0.05</v>
      </c>
    </row>
    <row r="250" spans="1:6" ht="15" customHeight="1" x14ac:dyDescent="0.2">
      <c r="A250" s="22" t="s">
        <v>208</v>
      </c>
      <c r="B250" s="15">
        <v>1</v>
      </c>
      <c r="C250" s="16">
        <v>1.2857100000000001E-4</v>
      </c>
      <c r="D250" s="16">
        <v>0</v>
      </c>
      <c r="E250" s="16">
        <v>0</v>
      </c>
      <c r="F250" s="17">
        <v>0.03</v>
      </c>
    </row>
    <row r="251" spans="1:6" ht="15" customHeight="1" x14ac:dyDescent="0.2">
      <c r="A251" s="21" t="s">
        <v>209</v>
      </c>
      <c r="B251" s="12">
        <v>11</v>
      </c>
      <c r="C251" s="13">
        <v>1.3808529999999999E-2</v>
      </c>
      <c r="D251" s="13">
        <v>0</v>
      </c>
      <c r="E251" s="13">
        <v>5.1428400000000005E-4</v>
      </c>
      <c r="F251" s="14">
        <v>23.159999999999997</v>
      </c>
    </row>
    <row r="252" spans="1:6" ht="15" customHeight="1" x14ac:dyDescent="0.2">
      <c r="A252" s="22" t="s">
        <v>505</v>
      </c>
      <c r="B252" s="15">
        <v>3</v>
      </c>
      <c r="C252" s="16">
        <v>3.9857019999999998E-3</v>
      </c>
      <c r="D252" s="16">
        <v>0</v>
      </c>
      <c r="E252" s="16">
        <v>0</v>
      </c>
      <c r="F252" s="17">
        <v>12.5</v>
      </c>
    </row>
    <row r="253" spans="1:6" ht="15" customHeight="1" x14ac:dyDescent="0.2">
      <c r="A253" s="22" t="s">
        <v>210</v>
      </c>
      <c r="B253" s="15">
        <v>1</v>
      </c>
      <c r="C253" s="16">
        <v>1.5428530000000001E-3</v>
      </c>
      <c r="D253" s="16">
        <v>0</v>
      </c>
      <c r="E253" s="16">
        <v>0</v>
      </c>
      <c r="F253" s="17">
        <v>1</v>
      </c>
    </row>
    <row r="254" spans="1:6" ht="15" customHeight="1" x14ac:dyDescent="0.2">
      <c r="A254" s="22" t="s">
        <v>211</v>
      </c>
      <c r="B254" s="15">
        <v>1</v>
      </c>
      <c r="C254" s="16">
        <v>4.1142700000000002E-4</v>
      </c>
      <c r="D254" s="16">
        <v>0</v>
      </c>
      <c r="E254" s="16">
        <v>0</v>
      </c>
      <c r="F254" s="17">
        <v>0.8</v>
      </c>
    </row>
    <row r="255" spans="1:6" ht="15" customHeight="1" x14ac:dyDescent="0.2">
      <c r="A255" s="22" t="s">
        <v>212</v>
      </c>
      <c r="B255" s="15">
        <v>3</v>
      </c>
      <c r="C255" s="16">
        <v>6.9428370000000003E-3</v>
      </c>
      <c r="D255" s="16">
        <v>0</v>
      </c>
      <c r="E255" s="16">
        <v>0</v>
      </c>
      <c r="F255" s="17">
        <v>8.5</v>
      </c>
    </row>
    <row r="256" spans="1:6" ht="15" customHeight="1" x14ac:dyDescent="0.2">
      <c r="A256" s="22" t="s">
        <v>213</v>
      </c>
      <c r="B256" s="15">
        <v>1</v>
      </c>
      <c r="C256" s="16">
        <v>1.5428499999999999E-4</v>
      </c>
      <c r="D256" s="16">
        <v>0</v>
      </c>
      <c r="E256" s="16">
        <v>0</v>
      </c>
      <c r="F256" s="17">
        <v>0.05</v>
      </c>
    </row>
    <row r="257" spans="1:6" ht="15" customHeight="1" x14ac:dyDescent="0.2">
      <c r="A257" s="22" t="s">
        <v>214</v>
      </c>
      <c r="B257" s="15">
        <v>1</v>
      </c>
      <c r="C257" s="16">
        <v>5.1428400000000005E-4</v>
      </c>
      <c r="D257" s="16">
        <v>0</v>
      </c>
      <c r="E257" s="16">
        <v>5.1428400000000005E-4</v>
      </c>
      <c r="F257" s="17">
        <v>0.3</v>
      </c>
    </row>
    <row r="258" spans="1:6" ht="15" customHeight="1" x14ac:dyDescent="0.2">
      <c r="A258" s="22" t="s">
        <v>215</v>
      </c>
      <c r="B258" s="15">
        <v>1</v>
      </c>
      <c r="C258" s="16">
        <v>2.5714200000000003E-4</v>
      </c>
      <c r="D258" s="16">
        <v>0</v>
      </c>
      <c r="E258" s="16">
        <v>0</v>
      </c>
      <c r="F258" s="17">
        <v>0.01</v>
      </c>
    </row>
    <row r="259" spans="1:6" ht="15" customHeight="1" x14ac:dyDescent="0.2">
      <c r="A259" s="21" t="s">
        <v>216</v>
      </c>
      <c r="B259" s="12">
        <v>19</v>
      </c>
      <c r="C259" s="13">
        <v>0.27064568399999994</v>
      </c>
      <c r="D259" s="13">
        <v>1.2857100000000001E-4</v>
      </c>
      <c r="E259" s="13">
        <v>0</v>
      </c>
      <c r="F259" s="14">
        <v>72.410999999999973</v>
      </c>
    </row>
    <row r="260" spans="1:6" ht="15" customHeight="1" x14ac:dyDescent="0.2">
      <c r="A260" s="22" t="s">
        <v>506</v>
      </c>
      <c r="B260" s="15">
        <v>2</v>
      </c>
      <c r="C260" s="16">
        <v>7.7142600000000008E-4</v>
      </c>
      <c r="D260" s="16">
        <v>0</v>
      </c>
      <c r="E260" s="16">
        <v>0</v>
      </c>
      <c r="F260" s="17">
        <v>5.1000000000000004E-2</v>
      </c>
    </row>
    <row r="261" spans="1:6" ht="15" customHeight="1" x14ac:dyDescent="0.2">
      <c r="A261" s="22" t="s">
        <v>217</v>
      </c>
      <c r="B261" s="15">
        <v>11</v>
      </c>
      <c r="C261" s="16">
        <v>0.25560569899999996</v>
      </c>
      <c r="D261" s="16">
        <v>1.2857100000000001E-4</v>
      </c>
      <c r="E261" s="16">
        <v>0</v>
      </c>
      <c r="F261" s="17">
        <v>65.62</v>
      </c>
    </row>
    <row r="262" spans="1:6" ht="15" customHeight="1" x14ac:dyDescent="0.2">
      <c r="A262" s="22" t="s">
        <v>48</v>
      </c>
      <c r="B262" s="15">
        <v>2</v>
      </c>
      <c r="C262" s="16">
        <v>1.0822855000000001E-2</v>
      </c>
      <c r="D262" s="16">
        <v>0</v>
      </c>
      <c r="E262" s="16">
        <v>0</v>
      </c>
      <c r="F262" s="17">
        <v>5.08</v>
      </c>
    </row>
    <row r="263" spans="1:6" ht="15" customHeight="1" x14ac:dyDescent="0.2">
      <c r="A263" s="22" t="s">
        <v>218</v>
      </c>
      <c r="B263" s="15">
        <v>3</v>
      </c>
      <c r="C263" s="16">
        <v>2.6742779999999996E-3</v>
      </c>
      <c r="D263" s="16">
        <v>0</v>
      </c>
      <c r="E263" s="16">
        <v>0</v>
      </c>
      <c r="F263" s="17">
        <v>0.66</v>
      </c>
    </row>
    <row r="264" spans="1:6" ht="15" customHeight="1" x14ac:dyDescent="0.2">
      <c r="A264" s="22" t="s">
        <v>219</v>
      </c>
      <c r="B264" s="15">
        <v>1</v>
      </c>
      <c r="C264" s="16">
        <v>7.7142599999999997E-4</v>
      </c>
      <c r="D264" s="16">
        <v>0</v>
      </c>
      <c r="E264" s="16">
        <v>0</v>
      </c>
      <c r="F264" s="17">
        <v>1</v>
      </c>
    </row>
    <row r="265" spans="1:6" ht="15" customHeight="1" x14ac:dyDescent="0.2">
      <c r="A265" s="21" t="s">
        <v>220</v>
      </c>
      <c r="B265" s="12">
        <v>15</v>
      </c>
      <c r="C265" s="13">
        <v>1.275425E-2</v>
      </c>
      <c r="D265" s="13">
        <v>1.0285700000000001E-4</v>
      </c>
      <c r="E265" s="13">
        <v>0</v>
      </c>
      <c r="F265" s="14">
        <v>11.002000000000001</v>
      </c>
    </row>
    <row r="266" spans="1:6" ht="15" customHeight="1" x14ac:dyDescent="0.2">
      <c r="A266" s="22" t="s">
        <v>507</v>
      </c>
      <c r="B266" s="15">
        <v>4</v>
      </c>
      <c r="C266" s="16">
        <v>4.1142740000000002E-3</v>
      </c>
      <c r="D266" s="16">
        <v>0</v>
      </c>
      <c r="E266" s="16">
        <v>0</v>
      </c>
      <c r="F266" s="17">
        <v>4.6120000000000001</v>
      </c>
    </row>
    <row r="267" spans="1:6" ht="15" customHeight="1" x14ac:dyDescent="0.2">
      <c r="A267" s="22" t="s">
        <v>221</v>
      </c>
      <c r="B267" s="15">
        <v>4</v>
      </c>
      <c r="C267" s="16">
        <v>7.5085499999999993E-3</v>
      </c>
      <c r="D267" s="16">
        <v>0</v>
      </c>
      <c r="E267" s="16">
        <v>0</v>
      </c>
      <c r="F267" s="17">
        <v>6.27</v>
      </c>
    </row>
    <row r="268" spans="1:6" ht="15" customHeight="1" x14ac:dyDescent="0.2">
      <c r="A268" s="22" t="s">
        <v>222</v>
      </c>
      <c r="B268" s="15">
        <v>7</v>
      </c>
      <c r="C268" s="16">
        <v>1.131426E-3</v>
      </c>
      <c r="D268" s="16">
        <v>1.0285699999999999E-4</v>
      </c>
      <c r="E268" s="16">
        <v>0</v>
      </c>
      <c r="F268" s="17">
        <v>0.12000000000000001</v>
      </c>
    </row>
    <row r="269" spans="1:6" ht="15" customHeight="1" x14ac:dyDescent="0.2">
      <c r="A269" s="21" t="s">
        <v>223</v>
      </c>
      <c r="B269" s="12">
        <v>23</v>
      </c>
      <c r="C269" s="13">
        <v>1.2867114100000003</v>
      </c>
      <c r="D269" s="13">
        <v>0.250642855</v>
      </c>
      <c r="E269" s="13">
        <v>1.25</v>
      </c>
      <c r="F269" s="14">
        <v>260.02</v>
      </c>
    </row>
    <row r="270" spans="1:6" ht="15" customHeight="1" x14ac:dyDescent="0.2">
      <c r="A270" s="22" t="s">
        <v>508</v>
      </c>
      <c r="B270" s="15">
        <v>1</v>
      </c>
      <c r="C270" s="16">
        <v>7.7143000000000003E-5</v>
      </c>
      <c r="D270" s="16">
        <v>0</v>
      </c>
      <c r="E270" s="16">
        <v>0</v>
      </c>
      <c r="F270" s="17">
        <v>0.1</v>
      </c>
    </row>
    <row r="271" spans="1:6" ht="15" customHeight="1" x14ac:dyDescent="0.2">
      <c r="A271" s="22" t="s">
        <v>224</v>
      </c>
      <c r="B271" s="15">
        <v>7</v>
      </c>
      <c r="C271" s="16">
        <v>1.2820057089999999</v>
      </c>
      <c r="D271" s="16">
        <v>0.25000000000000006</v>
      </c>
      <c r="E271" s="16">
        <v>1.25</v>
      </c>
      <c r="F271" s="17">
        <v>258.37</v>
      </c>
    </row>
    <row r="272" spans="1:6" ht="15" customHeight="1" x14ac:dyDescent="0.2">
      <c r="A272" s="22" t="s">
        <v>225</v>
      </c>
      <c r="B272" s="15">
        <v>3</v>
      </c>
      <c r="C272" s="16">
        <v>1.0799970000000001E-3</v>
      </c>
      <c r="D272" s="16">
        <v>0</v>
      </c>
      <c r="E272" s="16">
        <v>0</v>
      </c>
      <c r="F272" s="17">
        <v>0.62</v>
      </c>
    </row>
    <row r="273" spans="1:6" ht="15" customHeight="1" x14ac:dyDescent="0.2">
      <c r="A273" s="22" t="s">
        <v>226</v>
      </c>
      <c r="B273" s="15">
        <v>1</v>
      </c>
      <c r="C273" s="16">
        <v>1.0285680000000001E-3</v>
      </c>
      <c r="D273" s="16">
        <v>0</v>
      </c>
      <c r="E273" s="16">
        <v>0</v>
      </c>
      <c r="F273" s="17">
        <v>0.2</v>
      </c>
    </row>
    <row r="274" spans="1:6" ht="15" customHeight="1" x14ac:dyDescent="0.2">
      <c r="A274" s="22" t="s">
        <v>227</v>
      </c>
      <c r="B274" s="15">
        <v>1</v>
      </c>
      <c r="C274" s="16">
        <v>1.2857100000000001E-4</v>
      </c>
      <c r="D274" s="16">
        <v>0</v>
      </c>
      <c r="E274" s="16">
        <v>0</v>
      </c>
      <c r="F274" s="17">
        <v>0.2</v>
      </c>
    </row>
    <row r="275" spans="1:6" ht="15" customHeight="1" x14ac:dyDescent="0.2">
      <c r="A275" s="22" t="s">
        <v>228</v>
      </c>
      <c r="B275" s="15">
        <v>10</v>
      </c>
      <c r="C275" s="16">
        <v>2.3914220000000003E-3</v>
      </c>
      <c r="D275" s="16">
        <v>6.4285500000000012E-4</v>
      </c>
      <c r="E275" s="16">
        <v>0</v>
      </c>
      <c r="F275" s="17">
        <v>0.53</v>
      </c>
    </row>
    <row r="276" spans="1:6" ht="15" customHeight="1" x14ac:dyDescent="0.2">
      <c r="A276" s="21" t="s">
        <v>229</v>
      </c>
      <c r="B276" s="12">
        <v>5</v>
      </c>
      <c r="C276" s="13">
        <v>2.725706E-3</v>
      </c>
      <c r="D276" s="13">
        <v>2.5714219999999999E-4</v>
      </c>
      <c r="E276" s="13">
        <v>0</v>
      </c>
      <c r="F276" s="14">
        <v>1.47</v>
      </c>
    </row>
    <row r="277" spans="1:6" ht="15" customHeight="1" x14ac:dyDescent="0.2">
      <c r="A277" s="22" t="s">
        <v>509</v>
      </c>
      <c r="B277" s="15">
        <v>5</v>
      </c>
      <c r="C277" s="16">
        <v>2.725706E-3</v>
      </c>
      <c r="D277" s="16">
        <v>2.5714219999999999E-4</v>
      </c>
      <c r="E277" s="16">
        <v>0</v>
      </c>
      <c r="F277" s="17">
        <v>1.47</v>
      </c>
    </row>
    <row r="278" spans="1:6" ht="21" customHeight="1" x14ac:dyDescent="0.2">
      <c r="A278" s="11" t="s">
        <v>230</v>
      </c>
      <c r="B278" s="12">
        <f>SUM(B279+B286+B300+B314+B324+B330+B335)</f>
        <v>159</v>
      </c>
      <c r="C278" s="13">
        <f>SUM(C279+C286+C300+C314+C324+C330+C335)</f>
        <v>26.825445493</v>
      </c>
      <c r="D278" s="13">
        <f>SUM(D279+D286+D300+D314+D324+D330+D335)</f>
        <v>0.80591044936666667</v>
      </c>
      <c r="E278" s="13">
        <f>SUM(E279+E286+E300+E314+E324+E330+E335)</f>
        <v>13.720007499999999</v>
      </c>
      <c r="F278" s="14">
        <f>SUM(F279+F286+F300+F314+F324+F330+F335)</f>
        <v>25891.218200000003</v>
      </c>
    </row>
    <row r="279" spans="1:6" ht="15" customHeight="1" x14ac:dyDescent="0.2">
      <c r="A279" s="21" t="s">
        <v>231</v>
      </c>
      <c r="B279" s="12">
        <v>18</v>
      </c>
      <c r="C279" s="13">
        <v>6.1231885609999992</v>
      </c>
      <c r="D279" s="13">
        <v>3.8571300000000004E-4</v>
      </c>
      <c r="E279" s="13">
        <v>2.02</v>
      </c>
      <c r="F279" s="14">
        <v>6128.47</v>
      </c>
    </row>
    <row r="280" spans="1:6" ht="15" customHeight="1" x14ac:dyDescent="0.2">
      <c r="A280" s="22" t="s">
        <v>510</v>
      </c>
      <c r="B280" s="15">
        <v>3</v>
      </c>
      <c r="C280" s="16">
        <v>2.0004885699999999</v>
      </c>
      <c r="D280" s="16">
        <v>0</v>
      </c>
      <c r="E280" s="16">
        <v>2</v>
      </c>
      <c r="F280" s="17">
        <v>2460.08</v>
      </c>
    </row>
    <row r="281" spans="1:6" ht="15" customHeight="1" x14ac:dyDescent="0.2">
      <c r="A281" s="22" t="s">
        <v>232</v>
      </c>
      <c r="B281" s="15">
        <v>5</v>
      </c>
      <c r="C281" s="16">
        <v>2.0694283000000001E-2</v>
      </c>
      <c r="D281" s="16">
        <v>2.5714200000000003E-4</v>
      </c>
      <c r="E281" s="16">
        <v>0.02</v>
      </c>
      <c r="F281" s="17">
        <v>5.32</v>
      </c>
    </row>
    <row r="282" spans="1:6" ht="15" customHeight="1" x14ac:dyDescent="0.2">
      <c r="A282" s="22" t="s">
        <v>233</v>
      </c>
      <c r="B282" s="15">
        <v>2</v>
      </c>
      <c r="C282" s="16">
        <v>1.1057110000000001E-3</v>
      </c>
      <c r="D282" s="16">
        <v>0</v>
      </c>
      <c r="E282" s="16">
        <v>0</v>
      </c>
      <c r="F282" s="17">
        <v>3.0100000000000002</v>
      </c>
    </row>
    <row r="283" spans="1:6" ht="15" customHeight="1" x14ac:dyDescent="0.2">
      <c r="A283" s="22" t="s">
        <v>234</v>
      </c>
      <c r="B283" s="15">
        <v>4</v>
      </c>
      <c r="C283" s="16">
        <v>1.0899997E-2</v>
      </c>
      <c r="D283" s="16">
        <v>1.2857100000000001E-4</v>
      </c>
      <c r="E283" s="16">
        <v>0</v>
      </c>
      <c r="F283" s="17">
        <v>10.06</v>
      </c>
    </row>
    <row r="284" spans="1:6" ht="15" customHeight="1" x14ac:dyDescent="0.2">
      <c r="A284" s="22" t="s">
        <v>235</v>
      </c>
      <c r="B284" s="15">
        <v>2</v>
      </c>
      <c r="C284" s="16">
        <v>3</v>
      </c>
      <c r="D284" s="16">
        <v>0</v>
      </c>
      <c r="E284" s="16">
        <v>0</v>
      </c>
      <c r="F284" s="17">
        <v>1900</v>
      </c>
    </row>
    <row r="285" spans="1:6" ht="15" customHeight="1" x14ac:dyDescent="0.2">
      <c r="A285" s="22" t="s">
        <v>236</v>
      </c>
      <c r="B285" s="15">
        <v>2</v>
      </c>
      <c r="C285" s="16">
        <v>1.0899999999999999</v>
      </c>
      <c r="D285" s="16">
        <v>0</v>
      </c>
      <c r="E285" s="16">
        <v>0</v>
      </c>
      <c r="F285" s="17">
        <v>1750</v>
      </c>
    </row>
    <row r="286" spans="1:6" ht="15" customHeight="1" x14ac:dyDescent="0.2">
      <c r="A286" s="21" t="s">
        <v>12</v>
      </c>
      <c r="B286" s="12">
        <v>18</v>
      </c>
      <c r="C286" s="13">
        <v>0.136634266</v>
      </c>
      <c r="D286" s="13">
        <v>1.3628522E-3</v>
      </c>
      <c r="E286" s="13">
        <v>0</v>
      </c>
      <c r="F286" s="14">
        <v>21.779399999999999</v>
      </c>
    </row>
    <row r="287" spans="1:6" ht="15" customHeight="1" x14ac:dyDescent="0.2">
      <c r="A287" s="22" t="s">
        <v>511</v>
      </c>
      <c r="B287" s="15">
        <v>1</v>
      </c>
      <c r="C287" s="16">
        <v>7.7143000000000003E-5</v>
      </c>
      <c r="D287" s="16">
        <v>0</v>
      </c>
      <c r="E287" s="16">
        <v>0</v>
      </c>
      <c r="F287" s="17">
        <v>0.05</v>
      </c>
    </row>
    <row r="288" spans="1:6" ht="15" customHeight="1" x14ac:dyDescent="0.2">
      <c r="A288" s="22" t="s">
        <v>237</v>
      </c>
      <c r="B288" s="15">
        <v>1</v>
      </c>
      <c r="C288" s="16">
        <v>1.2857100000000001E-4</v>
      </c>
      <c r="D288" s="16">
        <v>0</v>
      </c>
      <c r="E288" s="16">
        <v>0</v>
      </c>
      <c r="F288" s="17">
        <v>0.25</v>
      </c>
    </row>
    <row r="289" spans="1:6" ht="15" customHeight="1" x14ac:dyDescent="0.2">
      <c r="A289" s="22" t="s">
        <v>238</v>
      </c>
      <c r="B289" s="15">
        <v>4</v>
      </c>
      <c r="C289" s="16">
        <v>1.5942809999999999E-3</v>
      </c>
      <c r="D289" s="16">
        <v>4.6285520000000004E-4</v>
      </c>
      <c r="E289" s="16">
        <v>0</v>
      </c>
      <c r="F289" s="17">
        <v>2.2000000000000002</v>
      </c>
    </row>
    <row r="290" spans="1:6" ht="15" customHeight="1" x14ac:dyDescent="0.2">
      <c r="A290" s="22" t="s">
        <v>239</v>
      </c>
      <c r="B290" s="15">
        <v>1</v>
      </c>
      <c r="C290" s="16">
        <v>7.7143000000000003E-5</v>
      </c>
      <c r="D290" s="16">
        <v>0</v>
      </c>
      <c r="E290" s="16">
        <v>0</v>
      </c>
      <c r="F290" s="17">
        <v>7.0000000000000007E-2</v>
      </c>
    </row>
    <row r="291" spans="1:6" ht="15" customHeight="1" x14ac:dyDescent="0.2">
      <c r="A291" s="22" t="s">
        <v>240</v>
      </c>
      <c r="B291" s="15">
        <v>1</v>
      </c>
      <c r="C291" s="16">
        <v>0.01</v>
      </c>
      <c r="D291" s="16">
        <v>0</v>
      </c>
      <c r="E291" s="16">
        <v>0</v>
      </c>
      <c r="F291" s="17">
        <v>0.5</v>
      </c>
    </row>
    <row r="292" spans="1:6" ht="15" customHeight="1" x14ac:dyDescent="0.2">
      <c r="A292" s="22" t="s">
        <v>241</v>
      </c>
      <c r="B292" s="15">
        <v>1</v>
      </c>
      <c r="C292" s="16">
        <v>2.5714200000000003E-4</v>
      </c>
      <c r="D292" s="16">
        <v>0</v>
      </c>
      <c r="E292" s="16">
        <v>0</v>
      </c>
      <c r="F292" s="17">
        <v>0.1</v>
      </c>
    </row>
    <row r="293" spans="1:6" ht="15" customHeight="1" x14ac:dyDescent="0.2">
      <c r="A293" s="22" t="s">
        <v>242</v>
      </c>
      <c r="B293" s="15">
        <v>1</v>
      </c>
      <c r="C293" s="16">
        <v>2.5714209999999999E-3</v>
      </c>
      <c r="D293" s="16">
        <v>0</v>
      </c>
      <c r="E293" s="16">
        <v>0</v>
      </c>
      <c r="F293" s="17">
        <v>1</v>
      </c>
    </row>
    <row r="294" spans="1:6" ht="15" customHeight="1" x14ac:dyDescent="0.2">
      <c r="A294" s="22" t="s">
        <v>243</v>
      </c>
      <c r="B294" s="15">
        <v>1</v>
      </c>
      <c r="C294" s="16">
        <v>0.02</v>
      </c>
      <c r="D294" s="16">
        <v>0</v>
      </c>
      <c r="E294" s="16">
        <v>0</v>
      </c>
      <c r="F294" s="17">
        <v>16</v>
      </c>
    </row>
    <row r="295" spans="1:6" ht="15" customHeight="1" x14ac:dyDescent="0.2">
      <c r="A295" s="22" t="s">
        <v>244</v>
      </c>
      <c r="B295" s="15">
        <v>1</v>
      </c>
      <c r="C295" s="16">
        <v>1.2857100000000001E-4</v>
      </c>
      <c r="D295" s="16">
        <v>0</v>
      </c>
      <c r="E295" s="16">
        <v>0</v>
      </c>
      <c r="F295" s="17">
        <v>0.1</v>
      </c>
    </row>
    <row r="296" spans="1:6" ht="15" customHeight="1" x14ac:dyDescent="0.2">
      <c r="A296" s="22" t="s">
        <v>245</v>
      </c>
      <c r="B296" s="15">
        <v>1</v>
      </c>
      <c r="C296" s="16">
        <v>1.0285699999999999E-4</v>
      </c>
      <c r="D296" s="16">
        <v>0</v>
      </c>
      <c r="E296" s="16">
        <v>0</v>
      </c>
      <c r="F296" s="17">
        <v>0.2</v>
      </c>
    </row>
    <row r="297" spans="1:6" ht="15" customHeight="1" x14ac:dyDescent="0.2">
      <c r="A297" s="22" t="s">
        <v>246</v>
      </c>
      <c r="B297" s="15">
        <v>1</v>
      </c>
      <c r="C297" s="16">
        <v>8.9999700000000004E-4</v>
      </c>
      <c r="D297" s="16">
        <v>8.9999700000000004E-4</v>
      </c>
      <c r="E297" s="16">
        <v>0</v>
      </c>
      <c r="F297" s="17">
        <v>0</v>
      </c>
    </row>
    <row r="298" spans="1:6" ht="15" customHeight="1" x14ac:dyDescent="0.2">
      <c r="A298" s="22" t="s">
        <v>247</v>
      </c>
      <c r="B298" s="15">
        <v>2</v>
      </c>
      <c r="C298" s="16">
        <v>0.10041142700000001</v>
      </c>
      <c r="D298" s="16">
        <v>0</v>
      </c>
      <c r="E298" s="16">
        <v>0</v>
      </c>
      <c r="F298" s="17">
        <v>1.0093999999999999</v>
      </c>
    </row>
    <row r="299" spans="1:6" ht="15" customHeight="1" x14ac:dyDescent="0.2">
      <c r="A299" s="22" t="s">
        <v>248</v>
      </c>
      <c r="B299" s="15">
        <v>2</v>
      </c>
      <c r="C299" s="16">
        <v>3.8571299999999998E-4</v>
      </c>
      <c r="D299" s="16">
        <v>0</v>
      </c>
      <c r="E299" s="16">
        <v>0</v>
      </c>
      <c r="F299" s="17">
        <v>0.30000000000000004</v>
      </c>
    </row>
    <row r="300" spans="1:6" ht="15" customHeight="1" x14ac:dyDescent="0.2">
      <c r="A300" s="21" t="s">
        <v>230</v>
      </c>
      <c r="B300" s="12">
        <v>42</v>
      </c>
      <c r="C300" s="13">
        <v>12.934065672999999</v>
      </c>
      <c r="D300" s="13">
        <v>0.78416856953333336</v>
      </c>
      <c r="E300" s="13">
        <v>7.7000074999999999</v>
      </c>
      <c r="F300" s="14">
        <v>11992.029999999999</v>
      </c>
    </row>
    <row r="301" spans="1:6" ht="15" customHeight="1" x14ac:dyDescent="0.2">
      <c r="A301" s="22" t="s">
        <v>512</v>
      </c>
      <c r="B301" s="15">
        <v>4</v>
      </c>
      <c r="C301" s="16">
        <v>0.75061714199999996</v>
      </c>
      <c r="D301" s="16">
        <v>0</v>
      </c>
      <c r="E301" s="16">
        <v>0.75</v>
      </c>
      <c r="F301" s="17">
        <v>730.6</v>
      </c>
    </row>
    <row r="302" spans="1:6" ht="15" customHeight="1" x14ac:dyDescent="0.2">
      <c r="A302" s="22" t="s">
        <v>92</v>
      </c>
      <c r="B302" s="15">
        <v>2</v>
      </c>
      <c r="C302" s="16">
        <v>0.10102856800000001</v>
      </c>
      <c r="D302" s="16">
        <v>0</v>
      </c>
      <c r="E302" s="16">
        <v>0</v>
      </c>
      <c r="F302" s="17">
        <v>121</v>
      </c>
    </row>
    <row r="303" spans="1:6" ht="15" customHeight="1" x14ac:dyDescent="0.2">
      <c r="A303" s="22" t="s">
        <v>249</v>
      </c>
      <c r="B303" s="15">
        <v>7</v>
      </c>
      <c r="C303" s="16">
        <v>1.1703857129999999</v>
      </c>
      <c r="D303" s="16">
        <v>5.5257141999999985E-3</v>
      </c>
      <c r="E303" s="16">
        <v>7.4999999999999993E-6</v>
      </c>
      <c r="F303" s="17">
        <v>317.32</v>
      </c>
    </row>
    <row r="304" spans="1:6" ht="15" customHeight="1" x14ac:dyDescent="0.2">
      <c r="A304" s="22" t="s">
        <v>250</v>
      </c>
      <c r="B304" s="15">
        <v>5</v>
      </c>
      <c r="C304" s="16">
        <v>1.7799999999999998</v>
      </c>
      <c r="D304" s="16">
        <v>1.4999999999999999E-2</v>
      </c>
      <c r="E304" s="16">
        <v>1.5</v>
      </c>
      <c r="F304" s="17">
        <v>1105.3999999999999</v>
      </c>
    </row>
    <row r="305" spans="1:6" ht="15" customHeight="1" x14ac:dyDescent="0.2">
      <c r="A305" s="22" t="s">
        <v>251</v>
      </c>
      <c r="B305" s="15">
        <v>1</v>
      </c>
      <c r="C305" s="16">
        <v>1.2857100000000001E-4</v>
      </c>
      <c r="D305" s="16">
        <v>0</v>
      </c>
      <c r="E305" s="16">
        <v>0</v>
      </c>
      <c r="F305" s="17">
        <v>0.2</v>
      </c>
    </row>
    <row r="306" spans="1:6" ht="15" customHeight="1" x14ac:dyDescent="0.2">
      <c r="A306" s="22" t="s">
        <v>150</v>
      </c>
      <c r="B306" s="15">
        <v>8</v>
      </c>
      <c r="C306" s="16">
        <v>2.1623142790000003</v>
      </c>
      <c r="D306" s="16">
        <v>1.2999999999999999E-2</v>
      </c>
      <c r="E306" s="16">
        <v>0</v>
      </c>
      <c r="F306" s="17">
        <v>1661.25</v>
      </c>
    </row>
    <row r="307" spans="1:6" ht="15" customHeight="1" x14ac:dyDescent="0.2">
      <c r="A307" s="22" t="s">
        <v>252</v>
      </c>
      <c r="B307" s="15">
        <v>2</v>
      </c>
      <c r="C307" s="16">
        <v>3.8571300000000004E-4</v>
      </c>
      <c r="D307" s="16">
        <v>0</v>
      </c>
      <c r="E307" s="16">
        <v>0</v>
      </c>
      <c r="F307" s="17">
        <v>0.03</v>
      </c>
    </row>
    <row r="308" spans="1:6" ht="15" customHeight="1" x14ac:dyDescent="0.2">
      <c r="A308" s="22" t="s">
        <v>253</v>
      </c>
      <c r="B308" s="15">
        <v>5</v>
      </c>
      <c r="C308" s="16">
        <v>1.5089999740000002</v>
      </c>
      <c r="D308" s="16">
        <v>6.4285533333333328E-4</v>
      </c>
      <c r="E308" s="16">
        <v>0.44999999999999996</v>
      </c>
      <c r="F308" s="17">
        <v>2474.0500000000002</v>
      </c>
    </row>
    <row r="309" spans="1:6" ht="15" customHeight="1" x14ac:dyDescent="0.2">
      <c r="A309" s="22" t="s">
        <v>228</v>
      </c>
      <c r="B309" s="15">
        <v>2</v>
      </c>
      <c r="C309" s="16">
        <v>2</v>
      </c>
      <c r="D309" s="16">
        <v>0</v>
      </c>
      <c r="E309" s="16">
        <v>2</v>
      </c>
      <c r="F309" s="17">
        <v>2527</v>
      </c>
    </row>
    <row r="310" spans="1:6" ht="15" customHeight="1" x14ac:dyDescent="0.2">
      <c r="A310" s="22" t="s">
        <v>254</v>
      </c>
      <c r="B310" s="15">
        <v>1</v>
      </c>
      <c r="C310" s="16">
        <v>0.08</v>
      </c>
      <c r="D310" s="16">
        <v>0</v>
      </c>
      <c r="E310" s="16">
        <v>0</v>
      </c>
      <c r="F310" s="17">
        <v>30</v>
      </c>
    </row>
    <row r="311" spans="1:6" ht="15" customHeight="1" x14ac:dyDescent="0.2">
      <c r="A311" s="22" t="s">
        <v>255</v>
      </c>
      <c r="B311" s="15">
        <v>1</v>
      </c>
      <c r="C311" s="16">
        <v>1.5428499999999999E-4</v>
      </c>
      <c r="D311" s="16">
        <v>0</v>
      </c>
      <c r="E311" s="16">
        <v>0</v>
      </c>
      <c r="F311" s="17">
        <v>0.15</v>
      </c>
    </row>
    <row r="312" spans="1:6" ht="15" customHeight="1" x14ac:dyDescent="0.2">
      <c r="A312" s="22" t="s">
        <v>256</v>
      </c>
      <c r="B312" s="15">
        <v>2</v>
      </c>
      <c r="C312" s="16">
        <v>3.13</v>
      </c>
      <c r="D312" s="16">
        <v>0.5</v>
      </c>
      <c r="E312" s="16">
        <v>3</v>
      </c>
      <c r="F312" s="17">
        <v>3025</v>
      </c>
    </row>
    <row r="313" spans="1:6" ht="15" customHeight="1" x14ac:dyDescent="0.2">
      <c r="A313" s="22" t="s">
        <v>257</v>
      </c>
      <c r="B313" s="15">
        <v>2</v>
      </c>
      <c r="C313" s="16">
        <v>0.25005142800000002</v>
      </c>
      <c r="D313" s="16">
        <v>0.25</v>
      </c>
      <c r="E313" s="16">
        <v>0</v>
      </c>
      <c r="F313" s="17">
        <v>0.03</v>
      </c>
    </row>
    <row r="314" spans="1:6" ht="15" customHeight="1" x14ac:dyDescent="0.2">
      <c r="A314" s="21" t="s">
        <v>258</v>
      </c>
      <c r="B314" s="12">
        <v>35</v>
      </c>
      <c r="C314" s="13">
        <v>5.5017099999999999E-2</v>
      </c>
      <c r="D314" s="13">
        <v>1.3333333333333332E-2</v>
      </c>
      <c r="E314" s="13">
        <v>0</v>
      </c>
      <c r="F314" s="14">
        <v>16.48</v>
      </c>
    </row>
    <row r="315" spans="1:6" ht="15" customHeight="1" x14ac:dyDescent="0.2">
      <c r="A315" s="22" t="s">
        <v>513</v>
      </c>
      <c r="B315" s="15">
        <v>5</v>
      </c>
      <c r="C315" s="16">
        <v>1.877138E-3</v>
      </c>
      <c r="D315" s="16">
        <v>0</v>
      </c>
      <c r="E315" s="16">
        <v>0</v>
      </c>
      <c r="F315" s="17">
        <v>8.8199999999999985</v>
      </c>
    </row>
    <row r="316" spans="1:6" ht="15" customHeight="1" x14ac:dyDescent="0.2">
      <c r="A316" s="22" t="s">
        <v>259</v>
      </c>
      <c r="B316" s="15">
        <v>4</v>
      </c>
      <c r="C316" s="16">
        <v>1.568566E-3</v>
      </c>
      <c r="D316" s="16">
        <v>0</v>
      </c>
      <c r="E316" s="16">
        <v>0</v>
      </c>
      <c r="F316" s="17">
        <v>0.91000000000000014</v>
      </c>
    </row>
    <row r="317" spans="1:6" ht="15" customHeight="1" x14ac:dyDescent="0.2">
      <c r="A317" s="22" t="s">
        <v>260</v>
      </c>
      <c r="B317" s="15">
        <v>2</v>
      </c>
      <c r="C317" s="16">
        <v>3.85714E-4</v>
      </c>
      <c r="D317" s="16">
        <v>0</v>
      </c>
      <c r="E317" s="16">
        <v>0</v>
      </c>
      <c r="F317" s="17">
        <v>0.3</v>
      </c>
    </row>
    <row r="318" spans="1:6" ht="15" customHeight="1" x14ac:dyDescent="0.2">
      <c r="A318" s="22" t="s">
        <v>261</v>
      </c>
      <c r="B318" s="15">
        <v>8</v>
      </c>
      <c r="C318" s="16">
        <v>4.6479980999999997E-2</v>
      </c>
      <c r="D318" s="16">
        <v>1.3333333333333336E-2</v>
      </c>
      <c r="E318" s="16">
        <v>0</v>
      </c>
      <c r="F318" s="17">
        <v>2.5599999999999996</v>
      </c>
    </row>
    <row r="319" spans="1:6" ht="15" customHeight="1" x14ac:dyDescent="0.2">
      <c r="A319" s="22" t="s">
        <v>262</v>
      </c>
      <c r="B319" s="15">
        <v>2</v>
      </c>
      <c r="C319" s="16">
        <v>1.799995E-3</v>
      </c>
      <c r="D319" s="16">
        <v>0</v>
      </c>
      <c r="E319" s="16">
        <v>0</v>
      </c>
      <c r="F319" s="17">
        <v>3</v>
      </c>
    </row>
    <row r="320" spans="1:6" ht="15" customHeight="1" x14ac:dyDescent="0.2">
      <c r="A320" s="22" t="s">
        <v>212</v>
      </c>
      <c r="B320" s="15">
        <v>1</v>
      </c>
      <c r="C320" s="16">
        <v>5.1428000000000003E-5</v>
      </c>
      <c r="D320" s="16">
        <v>0</v>
      </c>
      <c r="E320" s="16">
        <v>0</v>
      </c>
      <c r="F320" s="17">
        <v>0.03</v>
      </c>
    </row>
    <row r="321" spans="1:6" ht="15" customHeight="1" x14ac:dyDescent="0.2">
      <c r="A321" s="22" t="s">
        <v>263</v>
      </c>
      <c r="B321" s="15">
        <v>1</v>
      </c>
      <c r="C321" s="16">
        <v>1.2857100000000001E-4</v>
      </c>
      <c r="D321" s="16">
        <v>0</v>
      </c>
      <c r="E321" s="16">
        <v>0</v>
      </c>
      <c r="F321" s="17">
        <v>0.03</v>
      </c>
    </row>
    <row r="322" spans="1:6" ht="15" customHeight="1" x14ac:dyDescent="0.2">
      <c r="A322" s="22" t="s">
        <v>264</v>
      </c>
      <c r="B322" s="15">
        <v>10</v>
      </c>
      <c r="C322" s="16">
        <v>2.2114229999999997E-3</v>
      </c>
      <c r="D322" s="16">
        <v>0</v>
      </c>
      <c r="E322" s="16">
        <v>0</v>
      </c>
      <c r="F322" s="17">
        <v>0.81</v>
      </c>
    </row>
    <row r="323" spans="1:6" ht="15" customHeight="1" x14ac:dyDescent="0.2">
      <c r="A323" s="22" t="s">
        <v>265</v>
      </c>
      <c r="B323" s="15">
        <v>2</v>
      </c>
      <c r="C323" s="16">
        <v>5.1428400000000005E-4</v>
      </c>
      <c r="D323" s="16">
        <v>0</v>
      </c>
      <c r="E323" s="16">
        <v>0</v>
      </c>
      <c r="F323" s="17">
        <v>0.02</v>
      </c>
    </row>
    <row r="324" spans="1:6" ht="15" customHeight="1" x14ac:dyDescent="0.2">
      <c r="A324" s="21" t="s">
        <v>266</v>
      </c>
      <c r="B324" s="12">
        <v>16</v>
      </c>
      <c r="C324" s="13">
        <v>2.3811358999999994E-2</v>
      </c>
      <c r="D324" s="13">
        <v>4.9885568999999998E-3</v>
      </c>
      <c r="E324" s="13">
        <v>0</v>
      </c>
      <c r="F324" s="14">
        <v>22.865000000000002</v>
      </c>
    </row>
    <row r="325" spans="1:6" ht="15" customHeight="1" x14ac:dyDescent="0.2">
      <c r="A325" s="22" t="s">
        <v>514</v>
      </c>
      <c r="B325" s="15">
        <v>3</v>
      </c>
      <c r="C325" s="16">
        <v>1.2857100000000001E-4</v>
      </c>
      <c r="D325" s="16">
        <v>0</v>
      </c>
      <c r="E325" s="16">
        <v>0</v>
      </c>
      <c r="F325" s="17">
        <v>0.03</v>
      </c>
    </row>
    <row r="326" spans="1:6" ht="15" customHeight="1" x14ac:dyDescent="0.2">
      <c r="A326" s="22" t="s">
        <v>267</v>
      </c>
      <c r="B326" s="15">
        <v>3</v>
      </c>
      <c r="C326" s="16">
        <v>4.3714100000000005E-4</v>
      </c>
      <c r="D326" s="16">
        <v>0</v>
      </c>
      <c r="E326" s="16">
        <v>0</v>
      </c>
      <c r="F326" s="17">
        <v>0.03</v>
      </c>
    </row>
    <row r="327" spans="1:6" ht="15" customHeight="1" x14ac:dyDescent="0.2">
      <c r="A327" s="22" t="s">
        <v>268</v>
      </c>
      <c r="B327" s="15">
        <v>3</v>
      </c>
      <c r="C327" s="16">
        <v>1.0028540000000001E-3</v>
      </c>
      <c r="D327" s="16">
        <v>0</v>
      </c>
      <c r="E327" s="16">
        <v>0</v>
      </c>
      <c r="F327" s="17">
        <v>1.79</v>
      </c>
    </row>
    <row r="328" spans="1:6" ht="15" customHeight="1" x14ac:dyDescent="0.2">
      <c r="A328" s="22" t="s">
        <v>269</v>
      </c>
      <c r="B328" s="15">
        <v>1</v>
      </c>
      <c r="C328" s="16">
        <v>5.1428400000000005E-4</v>
      </c>
      <c r="D328" s="16">
        <v>0</v>
      </c>
      <c r="E328" s="16">
        <v>0</v>
      </c>
      <c r="F328" s="17">
        <v>1</v>
      </c>
    </row>
    <row r="329" spans="1:6" ht="15" customHeight="1" x14ac:dyDescent="0.2">
      <c r="A329" s="22" t="s">
        <v>270</v>
      </c>
      <c r="B329" s="15">
        <v>6</v>
      </c>
      <c r="C329" s="16">
        <v>2.1728509E-2</v>
      </c>
      <c r="D329" s="16">
        <v>4.9885568999999989E-3</v>
      </c>
      <c r="E329" s="16">
        <v>0</v>
      </c>
      <c r="F329" s="17">
        <v>20.015000000000001</v>
      </c>
    </row>
    <row r="330" spans="1:6" ht="15" customHeight="1" x14ac:dyDescent="0.2">
      <c r="A330" s="21" t="s">
        <v>32</v>
      </c>
      <c r="B330" s="12">
        <v>12</v>
      </c>
      <c r="C330" s="13">
        <v>5.0656989999999999E-3</v>
      </c>
      <c r="D330" s="13">
        <v>8.2285489999999991E-4</v>
      </c>
      <c r="E330" s="13">
        <v>0</v>
      </c>
      <c r="F330" s="14">
        <v>1.0790000000000002</v>
      </c>
    </row>
    <row r="331" spans="1:6" ht="15" customHeight="1" x14ac:dyDescent="0.2">
      <c r="A331" s="22" t="s">
        <v>515</v>
      </c>
      <c r="B331" s="15">
        <v>2</v>
      </c>
      <c r="C331" s="16">
        <v>1.6971379999999999E-3</v>
      </c>
      <c r="D331" s="16">
        <v>6.4285549999999996E-4</v>
      </c>
      <c r="E331" s="16">
        <v>0</v>
      </c>
      <c r="F331" s="17">
        <v>0.24</v>
      </c>
    </row>
    <row r="332" spans="1:6" ht="15" customHeight="1" x14ac:dyDescent="0.2">
      <c r="A332" s="22" t="s">
        <v>271</v>
      </c>
      <c r="B332" s="15">
        <v>3</v>
      </c>
      <c r="C332" s="16">
        <v>6.4285500000000001E-4</v>
      </c>
      <c r="D332" s="16">
        <v>1.2857100000000001E-4</v>
      </c>
      <c r="E332" s="16">
        <v>0</v>
      </c>
      <c r="F332" s="17">
        <v>0.10899999999999999</v>
      </c>
    </row>
    <row r="333" spans="1:6" ht="15" customHeight="1" x14ac:dyDescent="0.2">
      <c r="A333" s="22" t="s">
        <v>272</v>
      </c>
      <c r="B333" s="15">
        <v>3</v>
      </c>
      <c r="C333" s="16">
        <v>5.3999800000000008E-4</v>
      </c>
      <c r="D333" s="16">
        <v>0</v>
      </c>
      <c r="E333" s="16">
        <v>0</v>
      </c>
      <c r="F333" s="17">
        <v>0.42000000000000004</v>
      </c>
    </row>
    <row r="334" spans="1:6" ht="15" customHeight="1" x14ac:dyDescent="0.2">
      <c r="A334" s="22" t="s">
        <v>273</v>
      </c>
      <c r="B334" s="15">
        <v>4</v>
      </c>
      <c r="C334" s="16">
        <v>2.1857080000000002E-3</v>
      </c>
      <c r="D334" s="16">
        <v>5.1428399999999997E-5</v>
      </c>
      <c r="E334" s="16">
        <v>0</v>
      </c>
      <c r="F334" s="17">
        <v>0.31</v>
      </c>
    </row>
    <row r="335" spans="1:6" ht="15" customHeight="1" x14ac:dyDescent="0.2">
      <c r="A335" s="21" t="s">
        <v>274</v>
      </c>
      <c r="B335" s="12">
        <v>18</v>
      </c>
      <c r="C335" s="13">
        <v>7.5476628350000006</v>
      </c>
      <c r="D335" s="13">
        <v>8.4856949999999982E-4</v>
      </c>
      <c r="E335" s="13">
        <v>4</v>
      </c>
      <c r="F335" s="14">
        <v>7708.5147999999999</v>
      </c>
    </row>
    <row r="336" spans="1:6" ht="15" customHeight="1" x14ac:dyDescent="0.2">
      <c r="A336" s="22" t="s">
        <v>516</v>
      </c>
      <c r="B336" s="15">
        <v>2</v>
      </c>
      <c r="C336" s="16">
        <v>3.54</v>
      </c>
      <c r="D336" s="16">
        <v>0</v>
      </c>
      <c r="E336" s="16">
        <v>0</v>
      </c>
      <c r="F336" s="17">
        <v>3000</v>
      </c>
    </row>
    <row r="337" spans="1:6" ht="15" customHeight="1" x14ac:dyDescent="0.2">
      <c r="A337" s="22" t="s">
        <v>275</v>
      </c>
      <c r="B337" s="15">
        <v>2</v>
      </c>
      <c r="C337" s="16">
        <v>5.3999800000000008E-4</v>
      </c>
      <c r="D337" s="16">
        <v>0</v>
      </c>
      <c r="E337" s="16">
        <v>0</v>
      </c>
      <c r="F337" s="17">
        <v>0.05</v>
      </c>
    </row>
    <row r="338" spans="1:6" ht="15" customHeight="1" x14ac:dyDescent="0.2">
      <c r="A338" s="22" t="s">
        <v>276</v>
      </c>
      <c r="B338" s="15">
        <v>2</v>
      </c>
      <c r="C338" s="16">
        <v>4</v>
      </c>
      <c r="D338" s="16">
        <v>0</v>
      </c>
      <c r="E338" s="16">
        <v>4</v>
      </c>
      <c r="F338" s="17">
        <v>4705</v>
      </c>
    </row>
    <row r="339" spans="1:6" ht="15" customHeight="1" x14ac:dyDescent="0.2">
      <c r="A339" s="22" t="s">
        <v>277</v>
      </c>
      <c r="B339" s="15">
        <v>2</v>
      </c>
      <c r="C339" s="16">
        <v>1.5428529999999998E-3</v>
      </c>
      <c r="D339" s="16">
        <v>0</v>
      </c>
      <c r="E339" s="16">
        <v>0</v>
      </c>
      <c r="F339" s="17">
        <v>1.06</v>
      </c>
    </row>
    <row r="340" spans="1:6" ht="15" customHeight="1" x14ac:dyDescent="0.2">
      <c r="A340" s="22" t="s">
        <v>278</v>
      </c>
      <c r="B340" s="15">
        <v>3</v>
      </c>
      <c r="C340" s="16">
        <v>6.1714099999999998E-4</v>
      </c>
      <c r="D340" s="16">
        <v>2.0571400000000002E-4</v>
      </c>
      <c r="E340" s="16">
        <v>0</v>
      </c>
      <c r="F340" s="17">
        <v>0.30349999999999999</v>
      </c>
    </row>
    <row r="341" spans="1:6" ht="15" customHeight="1" x14ac:dyDescent="0.2">
      <c r="A341" s="22" t="s">
        <v>279</v>
      </c>
      <c r="B341" s="15">
        <v>3</v>
      </c>
      <c r="C341" s="16">
        <v>1.6199959999999998E-3</v>
      </c>
      <c r="D341" s="16">
        <v>5.1428439999999997E-4</v>
      </c>
      <c r="E341" s="16">
        <v>0</v>
      </c>
      <c r="F341" s="17">
        <v>0.58130000000000015</v>
      </c>
    </row>
    <row r="342" spans="1:6" ht="15" customHeight="1" x14ac:dyDescent="0.2">
      <c r="A342" s="22" t="s">
        <v>280</v>
      </c>
      <c r="B342" s="15">
        <v>4</v>
      </c>
      <c r="C342" s="16">
        <v>3.3428470000000004E-3</v>
      </c>
      <c r="D342" s="16">
        <v>1.2857109999999999E-4</v>
      </c>
      <c r="E342" s="16">
        <v>0</v>
      </c>
      <c r="F342" s="17">
        <v>1.52</v>
      </c>
    </row>
    <row r="343" spans="1:6" ht="21" customHeight="1" x14ac:dyDescent="0.2">
      <c r="A343" s="11" t="s">
        <v>281</v>
      </c>
      <c r="B343" s="12">
        <f>SUM(B344+B351+B353+B371+B378)</f>
        <v>371</v>
      </c>
      <c r="C343" s="13">
        <f>SUM(C344+C351+C353+C371+C378)</f>
        <v>2.454384251</v>
      </c>
      <c r="D343" s="13">
        <f>SUM(D344+D351+D353+D371+D378)</f>
        <v>3.3825937679166654E-2</v>
      </c>
      <c r="E343" s="13">
        <f>SUM(E344+E351+E353+E371+E378)</f>
        <v>1.1029596568399998E-2</v>
      </c>
      <c r="F343" s="14">
        <f>SUM(F344+F351+F353+F371+F378)</f>
        <v>334.72169999999988</v>
      </c>
    </row>
    <row r="344" spans="1:6" ht="15" customHeight="1" x14ac:dyDescent="0.2">
      <c r="A344" s="21" t="s">
        <v>205</v>
      </c>
      <c r="B344" s="12">
        <v>79</v>
      </c>
      <c r="C344" s="13">
        <v>1.1286227420000001</v>
      </c>
      <c r="D344" s="13">
        <v>2.5457068125000005E-3</v>
      </c>
      <c r="E344" s="13">
        <v>1.0001028568399999E-2</v>
      </c>
      <c r="F344" s="14">
        <v>73.111900000000034</v>
      </c>
    </row>
    <row r="345" spans="1:6" ht="15" customHeight="1" x14ac:dyDescent="0.2">
      <c r="A345" s="22" t="s">
        <v>541</v>
      </c>
      <c r="B345" s="15">
        <v>30</v>
      </c>
      <c r="C345" s="16">
        <v>4.9114129999999999E-3</v>
      </c>
      <c r="D345" s="16">
        <v>7.4571199999999994E-4</v>
      </c>
      <c r="E345" s="16">
        <v>0</v>
      </c>
      <c r="F345" s="17">
        <v>3.7800000000000002</v>
      </c>
    </row>
    <row r="346" spans="1:6" ht="15" customHeight="1" x14ac:dyDescent="0.2">
      <c r="A346" s="22" t="s">
        <v>282</v>
      </c>
      <c r="B346" s="15">
        <v>4</v>
      </c>
      <c r="C346" s="16">
        <v>4.3457019999999999E-3</v>
      </c>
      <c r="D346" s="16">
        <v>3.342846E-4</v>
      </c>
      <c r="E346" s="16">
        <v>1.0285683999999999E-6</v>
      </c>
      <c r="F346" s="17">
        <v>0.81</v>
      </c>
    </row>
    <row r="347" spans="1:6" ht="15" customHeight="1" x14ac:dyDescent="0.2">
      <c r="A347" s="22" t="s">
        <v>283</v>
      </c>
      <c r="B347" s="15">
        <v>2</v>
      </c>
      <c r="C347" s="16">
        <v>8.9999700000000004E-4</v>
      </c>
      <c r="D347" s="16">
        <v>0</v>
      </c>
      <c r="E347" s="16">
        <v>0</v>
      </c>
      <c r="F347" s="17">
        <v>1.0899999999999999</v>
      </c>
    </row>
    <row r="348" spans="1:6" ht="15" customHeight="1" x14ac:dyDescent="0.2">
      <c r="A348" s="22" t="s">
        <v>284</v>
      </c>
      <c r="B348" s="15">
        <v>3</v>
      </c>
      <c r="C348" s="16">
        <v>1.7999950000000002E-3</v>
      </c>
      <c r="D348" s="16">
        <v>0</v>
      </c>
      <c r="E348" s="16">
        <v>0</v>
      </c>
      <c r="F348" s="17">
        <v>1.0150000000000001</v>
      </c>
    </row>
    <row r="349" spans="1:6" ht="15" customHeight="1" x14ac:dyDescent="0.2">
      <c r="A349" s="22" t="s">
        <v>540</v>
      </c>
      <c r="B349" s="15">
        <v>1</v>
      </c>
      <c r="C349" s="16">
        <v>2.5714000000000001E-5</v>
      </c>
      <c r="D349" s="16">
        <v>0</v>
      </c>
      <c r="E349" s="16">
        <v>0</v>
      </c>
      <c r="F349" s="17">
        <v>0.02</v>
      </c>
    </row>
    <row r="350" spans="1:6" ht="15" customHeight="1" x14ac:dyDescent="0.2">
      <c r="A350" s="22" t="s">
        <v>285</v>
      </c>
      <c r="B350" s="15">
        <v>39</v>
      </c>
      <c r="C350" s="16">
        <v>1.116639921</v>
      </c>
      <c r="D350" s="16">
        <v>1.4657102124999999E-3</v>
      </c>
      <c r="E350" s="16">
        <v>1.0000000000000002E-2</v>
      </c>
      <c r="F350" s="17">
        <v>66.396899999999974</v>
      </c>
    </row>
    <row r="351" spans="1:6" ht="15" customHeight="1" x14ac:dyDescent="0.2">
      <c r="A351" s="21" t="s">
        <v>286</v>
      </c>
      <c r="B351" s="12">
        <v>1</v>
      </c>
      <c r="C351" s="13">
        <v>5.1428400000000005E-4</v>
      </c>
      <c r="D351" s="13">
        <v>0</v>
      </c>
      <c r="E351" s="13">
        <v>0</v>
      </c>
      <c r="F351" s="14">
        <v>1</v>
      </c>
    </row>
    <row r="352" spans="1:6" ht="15" customHeight="1" x14ac:dyDescent="0.2">
      <c r="A352" s="22" t="s">
        <v>287</v>
      </c>
      <c r="B352" s="15">
        <v>1</v>
      </c>
      <c r="C352" s="16">
        <v>5.1428400000000005E-4</v>
      </c>
      <c r="D352" s="16">
        <v>0</v>
      </c>
      <c r="E352" s="16">
        <v>0</v>
      </c>
      <c r="F352" s="17">
        <v>1</v>
      </c>
    </row>
    <row r="353" spans="1:6" ht="15" customHeight="1" x14ac:dyDescent="0.2">
      <c r="A353" s="21" t="s">
        <v>281</v>
      </c>
      <c r="B353" s="12">
        <v>270</v>
      </c>
      <c r="C353" s="13">
        <v>1.3222633490000004</v>
      </c>
      <c r="D353" s="13">
        <v>3.1228802616666652E-2</v>
      </c>
      <c r="E353" s="13">
        <v>1.0285679999999984E-3</v>
      </c>
      <c r="F353" s="14">
        <v>257.57659999999987</v>
      </c>
    </row>
    <row r="354" spans="1:6" ht="15" customHeight="1" x14ac:dyDescent="0.2">
      <c r="A354" s="22" t="s">
        <v>288</v>
      </c>
      <c r="B354" s="15">
        <v>2</v>
      </c>
      <c r="C354" s="16">
        <v>7.7142600000000008E-4</v>
      </c>
      <c r="D354" s="16">
        <v>2.5714200000000003E-4</v>
      </c>
      <c r="E354" s="16">
        <v>0</v>
      </c>
      <c r="F354" s="17">
        <v>1.2E-2</v>
      </c>
    </row>
    <row r="355" spans="1:6" ht="15" customHeight="1" x14ac:dyDescent="0.2">
      <c r="A355" s="22" t="s">
        <v>289</v>
      </c>
      <c r="B355" s="15">
        <v>1</v>
      </c>
      <c r="C355" s="16">
        <v>7.7143000000000003E-5</v>
      </c>
      <c r="D355" s="16">
        <v>0</v>
      </c>
      <c r="E355" s="16">
        <v>0</v>
      </c>
      <c r="F355" s="17">
        <v>0.25</v>
      </c>
    </row>
    <row r="356" spans="1:6" ht="15" customHeight="1" x14ac:dyDescent="0.2">
      <c r="A356" s="22" t="s">
        <v>40</v>
      </c>
      <c r="B356" s="15">
        <v>4</v>
      </c>
      <c r="C356" s="16">
        <v>1.157138E-3</v>
      </c>
      <c r="D356" s="16">
        <v>0</v>
      </c>
      <c r="E356" s="16">
        <v>0</v>
      </c>
      <c r="F356" s="17">
        <v>1.07</v>
      </c>
    </row>
    <row r="357" spans="1:6" ht="15" customHeight="1" x14ac:dyDescent="0.2">
      <c r="A357" s="22" t="s">
        <v>117</v>
      </c>
      <c r="B357" s="15">
        <v>6</v>
      </c>
      <c r="C357" s="16">
        <v>2.2114209999999999E-3</v>
      </c>
      <c r="D357" s="16">
        <v>0</v>
      </c>
      <c r="E357" s="16">
        <v>0</v>
      </c>
      <c r="F357" s="17">
        <v>0.8156000000000001</v>
      </c>
    </row>
    <row r="358" spans="1:6" ht="15" customHeight="1" x14ac:dyDescent="0.2">
      <c r="A358" s="22" t="s">
        <v>290</v>
      </c>
      <c r="B358" s="15">
        <v>14</v>
      </c>
      <c r="C358" s="16">
        <v>0.32411427300000001</v>
      </c>
      <c r="D358" s="16">
        <v>2.3E-2</v>
      </c>
      <c r="E358" s="16">
        <v>0</v>
      </c>
      <c r="F358" s="17">
        <v>80.320000000000007</v>
      </c>
    </row>
    <row r="359" spans="1:6" ht="15" customHeight="1" x14ac:dyDescent="0.2">
      <c r="A359" s="22" t="s">
        <v>291</v>
      </c>
      <c r="B359" s="15">
        <v>26</v>
      </c>
      <c r="C359" s="16">
        <v>0.39596569799999998</v>
      </c>
      <c r="D359" s="16">
        <v>0</v>
      </c>
      <c r="E359" s="16">
        <v>1.0285680000000003E-3</v>
      </c>
      <c r="F359" s="17">
        <v>90.13</v>
      </c>
    </row>
    <row r="360" spans="1:6" ht="15" customHeight="1" x14ac:dyDescent="0.2">
      <c r="A360" s="22" t="s">
        <v>292</v>
      </c>
      <c r="B360" s="15">
        <v>42</v>
      </c>
      <c r="C360" s="16">
        <v>0.5140913869999999</v>
      </c>
      <c r="D360" s="16">
        <v>9.7713965000000014E-4</v>
      </c>
      <c r="E360" s="16">
        <v>0</v>
      </c>
      <c r="F360" s="17">
        <v>26.258100000000002</v>
      </c>
    </row>
    <row r="361" spans="1:6" ht="15" customHeight="1" x14ac:dyDescent="0.2">
      <c r="A361" s="22" t="s">
        <v>293</v>
      </c>
      <c r="B361" s="15">
        <v>12</v>
      </c>
      <c r="C361" s="16">
        <v>1.9902798999999999E-2</v>
      </c>
      <c r="D361" s="16">
        <v>1.5428526666666667E-3</v>
      </c>
      <c r="E361" s="16">
        <v>0</v>
      </c>
      <c r="F361" s="17">
        <v>14.580000000000002</v>
      </c>
    </row>
    <row r="362" spans="1:6" ht="15" customHeight="1" x14ac:dyDescent="0.2">
      <c r="A362" s="22" t="s">
        <v>294</v>
      </c>
      <c r="B362" s="15">
        <v>8</v>
      </c>
      <c r="C362" s="16">
        <v>4.0114160000000003E-3</v>
      </c>
      <c r="D362" s="16">
        <v>1.7999899999999997E-4</v>
      </c>
      <c r="E362" s="16">
        <v>0</v>
      </c>
      <c r="F362" s="17">
        <v>2.681</v>
      </c>
    </row>
    <row r="363" spans="1:6" ht="15" customHeight="1" x14ac:dyDescent="0.2">
      <c r="A363" s="22" t="s">
        <v>295</v>
      </c>
      <c r="B363" s="15">
        <v>15</v>
      </c>
      <c r="C363" s="16">
        <v>1.5945390000000003E-3</v>
      </c>
      <c r="D363" s="16">
        <v>2.573985E-4</v>
      </c>
      <c r="E363" s="16">
        <v>0</v>
      </c>
      <c r="F363" s="17">
        <v>0.67189999999999994</v>
      </c>
    </row>
    <row r="364" spans="1:6" ht="15" customHeight="1" x14ac:dyDescent="0.2">
      <c r="A364" s="22" t="s">
        <v>296</v>
      </c>
      <c r="B364" s="15">
        <v>6</v>
      </c>
      <c r="C364" s="16">
        <v>2.0571369999999997E-3</v>
      </c>
      <c r="D364" s="16">
        <v>1.0285699999999998E-4</v>
      </c>
      <c r="E364" s="16">
        <v>0</v>
      </c>
      <c r="F364" s="17">
        <v>2.7800000000000002</v>
      </c>
    </row>
    <row r="365" spans="1:6" ht="15" customHeight="1" x14ac:dyDescent="0.2">
      <c r="A365" s="22" t="s">
        <v>297</v>
      </c>
      <c r="B365" s="15">
        <v>19</v>
      </c>
      <c r="C365" s="16">
        <v>2.2885640000000003E-3</v>
      </c>
      <c r="D365" s="16">
        <v>5.1428400000000004E-5</v>
      </c>
      <c r="E365" s="16">
        <v>0</v>
      </c>
      <c r="F365" s="17">
        <v>1.5799999999999998</v>
      </c>
    </row>
    <row r="366" spans="1:6" ht="15" customHeight="1" x14ac:dyDescent="0.2">
      <c r="A366" s="22" t="s">
        <v>298</v>
      </c>
      <c r="B366" s="15">
        <v>20</v>
      </c>
      <c r="C366" s="16">
        <v>3.7799859999999999E-3</v>
      </c>
      <c r="D366" s="16">
        <v>1.5428500000000004E-4</v>
      </c>
      <c r="E366" s="16">
        <v>0</v>
      </c>
      <c r="F366" s="17">
        <v>3.8400000000000007</v>
      </c>
    </row>
    <row r="367" spans="1:6" ht="15" customHeight="1" x14ac:dyDescent="0.2">
      <c r="A367" s="22" t="s">
        <v>299</v>
      </c>
      <c r="B367" s="15">
        <v>12</v>
      </c>
      <c r="C367" s="16">
        <v>1.1465710000000002E-2</v>
      </c>
      <c r="D367" s="16">
        <v>0</v>
      </c>
      <c r="E367" s="16">
        <v>0</v>
      </c>
      <c r="F367" s="17">
        <v>2.4416000000000002</v>
      </c>
    </row>
    <row r="368" spans="1:6" ht="15" customHeight="1" x14ac:dyDescent="0.2">
      <c r="A368" s="22" t="s">
        <v>300</v>
      </c>
      <c r="B368" s="15">
        <v>59</v>
      </c>
      <c r="C368" s="16">
        <v>3.1266165999999998E-2</v>
      </c>
      <c r="D368" s="16">
        <v>4.1142738999999989E-3</v>
      </c>
      <c r="E368" s="16">
        <v>0</v>
      </c>
      <c r="F368" s="17">
        <v>25.319400000000005</v>
      </c>
    </row>
    <row r="369" spans="1:6" ht="15" customHeight="1" x14ac:dyDescent="0.2">
      <c r="A369" s="22" t="s">
        <v>301</v>
      </c>
      <c r="B369" s="15">
        <v>22</v>
      </c>
      <c r="C369" s="16">
        <v>6.8142630000000001E-3</v>
      </c>
      <c r="D369" s="16">
        <v>5.914265000000001E-4</v>
      </c>
      <c r="E369" s="16">
        <v>0</v>
      </c>
      <c r="F369" s="17">
        <v>3.8070000000000004</v>
      </c>
    </row>
    <row r="370" spans="1:6" ht="15" customHeight="1" x14ac:dyDescent="0.2">
      <c r="A370" s="22" t="s">
        <v>302</v>
      </c>
      <c r="B370" s="15">
        <v>2</v>
      </c>
      <c r="C370" s="16">
        <v>6.9428299999999997E-4</v>
      </c>
      <c r="D370" s="16">
        <v>0</v>
      </c>
      <c r="E370" s="16">
        <v>0</v>
      </c>
      <c r="F370" s="17">
        <v>1.02</v>
      </c>
    </row>
    <row r="371" spans="1:6" ht="15" customHeight="1" x14ac:dyDescent="0.2">
      <c r="A371" s="21" t="s">
        <v>303</v>
      </c>
      <c r="B371" s="12">
        <v>20</v>
      </c>
      <c r="C371" s="13">
        <v>2.8295910000000002E-3</v>
      </c>
      <c r="D371" s="13">
        <v>5.142825E-5</v>
      </c>
      <c r="E371" s="13">
        <v>0</v>
      </c>
      <c r="F371" s="14">
        <v>3.0232000000000001</v>
      </c>
    </row>
    <row r="372" spans="1:6" ht="15" customHeight="1" x14ac:dyDescent="0.2">
      <c r="A372" s="22" t="s">
        <v>304</v>
      </c>
      <c r="B372" s="15">
        <v>2</v>
      </c>
      <c r="C372" s="16">
        <v>3.5999900000000006E-4</v>
      </c>
      <c r="D372" s="16">
        <v>2.5714249999999999E-5</v>
      </c>
      <c r="E372" s="16">
        <v>0</v>
      </c>
      <c r="F372" s="17">
        <v>0.30000000000000004</v>
      </c>
    </row>
    <row r="373" spans="1:6" ht="15" customHeight="1" x14ac:dyDescent="0.2">
      <c r="A373" s="22" t="s">
        <v>305</v>
      </c>
      <c r="B373" s="15">
        <v>1</v>
      </c>
      <c r="C373" s="16">
        <v>2.5714000000000001E-5</v>
      </c>
      <c r="D373" s="16">
        <v>2.5714000000000001E-5</v>
      </c>
      <c r="E373" s="16">
        <v>0</v>
      </c>
      <c r="F373" s="17">
        <v>0</v>
      </c>
    </row>
    <row r="374" spans="1:6" ht="15" customHeight="1" x14ac:dyDescent="0.2">
      <c r="A374" s="22" t="s">
        <v>306</v>
      </c>
      <c r="B374" s="15">
        <v>1</v>
      </c>
      <c r="C374" s="16">
        <v>1.0285699999999999E-4</v>
      </c>
      <c r="D374" s="16">
        <v>0</v>
      </c>
      <c r="E374" s="16">
        <v>0</v>
      </c>
      <c r="F374" s="17">
        <v>0.96</v>
      </c>
    </row>
    <row r="375" spans="1:6" ht="15" customHeight="1" x14ac:dyDescent="0.2">
      <c r="A375" s="22" t="s">
        <v>307</v>
      </c>
      <c r="B375" s="15">
        <v>5</v>
      </c>
      <c r="C375" s="16">
        <v>3.6102799999999995E-4</v>
      </c>
      <c r="D375" s="16">
        <v>0</v>
      </c>
      <c r="E375" s="16">
        <v>0</v>
      </c>
      <c r="F375" s="17">
        <v>0.28999999999999998</v>
      </c>
    </row>
    <row r="376" spans="1:6" ht="15" customHeight="1" x14ac:dyDescent="0.2">
      <c r="A376" s="22" t="s">
        <v>308</v>
      </c>
      <c r="B376" s="15">
        <v>4</v>
      </c>
      <c r="C376" s="16">
        <v>8.9999700000000004E-4</v>
      </c>
      <c r="D376" s="16">
        <v>0</v>
      </c>
      <c r="E376" s="16">
        <v>0</v>
      </c>
      <c r="F376" s="17">
        <v>1.08</v>
      </c>
    </row>
    <row r="377" spans="1:6" ht="15" customHeight="1" x14ac:dyDescent="0.2">
      <c r="A377" s="22" t="s">
        <v>309</v>
      </c>
      <c r="B377" s="15">
        <v>7</v>
      </c>
      <c r="C377" s="16">
        <v>1.079996E-3</v>
      </c>
      <c r="D377" s="16">
        <v>0</v>
      </c>
      <c r="E377" s="16">
        <v>0</v>
      </c>
      <c r="F377" s="17">
        <v>0.39319999999999999</v>
      </c>
    </row>
    <row r="378" spans="1:6" ht="15" customHeight="1" x14ac:dyDescent="0.2">
      <c r="A378" s="21" t="s">
        <v>310</v>
      </c>
      <c r="B378" s="12">
        <v>1</v>
      </c>
      <c r="C378" s="13">
        <v>1.5428499999999999E-4</v>
      </c>
      <c r="D378" s="13">
        <v>0</v>
      </c>
      <c r="E378" s="13">
        <v>0</v>
      </c>
      <c r="F378" s="14">
        <v>0.01</v>
      </c>
    </row>
    <row r="379" spans="1:6" ht="15" customHeight="1" x14ac:dyDescent="0.2">
      <c r="A379" s="22" t="s">
        <v>311</v>
      </c>
      <c r="B379" s="15">
        <v>1</v>
      </c>
      <c r="C379" s="16">
        <v>1.5428499999999999E-4</v>
      </c>
      <c r="D379" s="16">
        <v>0</v>
      </c>
      <c r="E379" s="16">
        <v>0</v>
      </c>
      <c r="F379" s="17">
        <v>0.01</v>
      </c>
    </row>
    <row r="380" spans="1:6" ht="21" customHeight="1" x14ac:dyDescent="0.2">
      <c r="A380" s="11" t="s">
        <v>542</v>
      </c>
      <c r="B380" s="12">
        <f>SUM(B381+B391+B405+B415+B430)</f>
        <v>526</v>
      </c>
      <c r="C380" s="13">
        <f>SUM(C381+C391+C405+C415+C430)</f>
        <v>1.6262163660000004</v>
      </c>
      <c r="D380" s="13">
        <f>SUM(D381+D391+D405+D415+D430)</f>
        <v>6.6471516988283894E-2</v>
      </c>
      <c r="E380" s="13">
        <f>SUM(E381+E391+E405+E415+E430)</f>
        <v>6.4285499999999947E-4</v>
      </c>
      <c r="F380" s="14">
        <f>SUM(F381+F391+F405+F415+F430)</f>
        <v>619.30930000000001</v>
      </c>
    </row>
    <row r="381" spans="1:6" ht="15" customHeight="1" x14ac:dyDescent="0.2">
      <c r="A381" s="21" t="s">
        <v>423</v>
      </c>
      <c r="B381" s="12">
        <v>119</v>
      </c>
      <c r="C381" s="13">
        <v>3.7077059000000002E-2</v>
      </c>
      <c r="D381" s="13">
        <v>4.4228417000000009E-3</v>
      </c>
      <c r="E381" s="13">
        <v>0</v>
      </c>
      <c r="F381" s="14">
        <v>142.5841999999999</v>
      </c>
    </row>
    <row r="382" spans="1:6" ht="15" customHeight="1" x14ac:dyDescent="0.2">
      <c r="A382" s="22" t="s">
        <v>517</v>
      </c>
      <c r="B382" s="15">
        <v>20</v>
      </c>
      <c r="C382" s="16">
        <v>3.9085600000000002E-3</v>
      </c>
      <c r="D382" s="16">
        <v>0</v>
      </c>
      <c r="E382" s="16">
        <v>0</v>
      </c>
      <c r="F382" s="17">
        <v>2.5499999999999998</v>
      </c>
    </row>
    <row r="383" spans="1:6" ht="15" customHeight="1" x14ac:dyDescent="0.2">
      <c r="A383" s="22" t="s">
        <v>424</v>
      </c>
      <c r="B383" s="15">
        <v>43</v>
      </c>
      <c r="C383" s="16">
        <v>1.8074260000000002E-2</v>
      </c>
      <c r="D383" s="16">
        <v>2.648561533333333E-3</v>
      </c>
      <c r="E383" s="16">
        <v>0</v>
      </c>
      <c r="F383" s="17">
        <v>5.0250000000000012</v>
      </c>
    </row>
    <row r="384" spans="1:6" ht="15" customHeight="1" x14ac:dyDescent="0.2">
      <c r="A384" s="22" t="s">
        <v>425</v>
      </c>
      <c r="B384" s="15">
        <v>11</v>
      </c>
      <c r="C384" s="16">
        <v>2.674278E-3</v>
      </c>
      <c r="D384" s="16">
        <v>2.0571416666666665E-4</v>
      </c>
      <c r="E384" s="16">
        <v>0</v>
      </c>
      <c r="F384" s="17">
        <v>1.3800000000000001</v>
      </c>
    </row>
    <row r="385" spans="1:6" ht="15" customHeight="1" x14ac:dyDescent="0.2">
      <c r="A385" s="22" t="s">
        <v>162</v>
      </c>
      <c r="B385" s="15">
        <v>1</v>
      </c>
      <c r="C385" s="16">
        <v>5.1428400000000005E-4</v>
      </c>
      <c r="D385" s="16">
        <v>2.5714200000000003E-4</v>
      </c>
      <c r="E385" s="16">
        <v>0</v>
      </c>
      <c r="F385" s="17">
        <v>0.05</v>
      </c>
    </row>
    <row r="386" spans="1:6" ht="15" customHeight="1" x14ac:dyDescent="0.2">
      <c r="A386" s="22" t="s">
        <v>426</v>
      </c>
      <c r="B386" s="15">
        <v>19</v>
      </c>
      <c r="C386" s="16">
        <v>7.7399779999999998E-3</v>
      </c>
      <c r="D386" s="16">
        <v>6.4285549999999996E-4</v>
      </c>
      <c r="E386" s="16">
        <v>0</v>
      </c>
      <c r="F386" s="17">
        <v>128.23759999999999</v>
      </c>
    </row>
    <row r="387" spans="1:6" ht="15" customHeight="1" x14ac:dyDescent="0.2">
      <c r="A387" s="22" t="s">
        <v>427</v>
      </c>
      <c r="B387" s="15">
        <v>4</v>
      </c>
      <c r="C387" s="16">
        <v>7.1999800000000001E-4</v>
      </c>
      <c r="D387" s="16">
        <v>0</v>
      </c>
      <c r="E387" s="16">
        <v>0</v>
      </c>
      <c r="F387" s="17">
        <v>0.25</v>
      </c>
    </row>
    <row r="388" spans="1:6" ht="15" customHeight="1" x14ac:dyDescent="0.2">
      <c r="A388" s="22" t="s">
        <v>428</v>
      </c>
      <c r="B388" s="15">
        <v>15</v>
      </c>
      <c r="C388" s="16">
        <v>2.6999900000000006E-3</v>
      </c>
      <c r="D388" s="16">
        <v>6.6856850000000009E-4</v>
      </c>
      <c r="E388" s="16">
        <v>0</v>
      </c>
      <c r="F388" s="17">
        <v>3.6900000000000008</v>
      </c>
    </row>
    <row r="389" spans="1:6" ht="15" customHeight="1" x14ac:dyDescent="0.2">
      <c r="A389" s="22" t="s">
        <v>429</v>
      </c>
      <c r="B389" s="15">
        <v>3</v>
      </c>
      <c r="C389" s="16">
        <v>4.3714100000000005E-4</v>
      </c>
      <c r="D389" s="16">
        <v>0</v>
      </c>
      <c r="E389" s="16">
        <v>0</v>
      </c>
      <c r="F389" s="17">
        <v>1.0116000000000001</v>
      </c>
    </row>
    <row r="390" spans="1:6" ht="15" customHeight="1" x14ac:dyDescent="0.2">
      <c r="A390" s="22" t="s">
        <v>430</v>
      </c>
      <c r="B390" s="15">
        <v>3</v>
      </c>
      <c r="C390" s="16">
        <v>3.0856999999999998E-4</v>
      </c>
      <c r="D390" s="16">
        <v>0</v>
      </c>
      <c r="E390" s="16">
        <v>0</v>
      </c>
      <c r="F390" s="17">
        <v>0.3899999999999999</v>
      </c>
    </row>
    <row r="391" spans="1:6" ht="15" customHeight="1" x14ac:dyDescent="0.2">
      <c r="A391" s="21" t="s">
        <v>431</v>
      </c>
      <c r="B391" s="12">
        <v>149</v>
      </c>
      <c r="C391" s="13">
        <v>0.22779679600000011</v>
      </c>
      <c r="D391" s="13">
        <v>1.3151391691533188E-2</v>
      </c>
      <c r="E391" s="13">
        <v>0</v>
      </c>
      <c r="F391" s="14">
        <v>60.865799999999979</v>
      </c>
    </row>
    <row r="392" spans="1:6" ht="15" customHeight="1" x14ac:dyDescent="0.2">
      <c r="A392" s="22" t="s">
        <v>518</v>
      </c>
      <c r="B392" s="15">
        <v>3</v>
      </c>
      <c r="C392" s="16">
        <v>3.0857050000000002E-3</v>
      </c>
      <c r="D392" s="16">
        <v>5.1428400000000005E-4</v>
      </c>
      <c r="E392" s="16">
        <v>0</v>
      </c>
      <c r="F392" s="17">
        <v>1.3</v>
      </c>
    </row>
    <row r="393" spans="1:6" ht="15" customHeight="1" x14ac:dyDescent="0.2">
      <c r="A393" s="22" t="s">
        <v>432</v>
      </c>
      <c r="B393" s="15">
        <v>6</v>
      </c>
      <c r="C393" s="16">
        <v>1.6971369999999998E-3</v>
      </c>
      <c r="D393" s="16">
        <v>0</v>
      </c>
      <c r="E393" s="16">
        <v>0</v>
      </c>
      <c r="F393" s="17">
        <v>0.58640000000000003</v>
      </c>
    </row>
    <row r="394" spans="1:6" ht="15" customHeight="1" x14ac:dyDescent="0.2">
      <c r="A394" s="22" t="s">
        <v>433</v>
      </c>
      <c r="B394" s="15">
        <v>3</v>
      </c>
      <c r="C394" s="16">
        <v>1.0799960000000002E-3</v>
      </c>
      <c r="D394" s="16">
        <v>7.7142600000000002E-5</v>
      </c>
      <c r="E394" s="16">
        <v>0</v>
      </c>
      <c r="F394" s="17">
        <v>0.8600000000000001</v>
      </c>
    </row>
    <row r="395" spans="1:6" ht="15" customHeight="1" x14ac:dyDescent="0.2">
      <c r="A395" s="22" t="s">
        <v>434</v>
      </c>
      <c r="B395" s="15">
        <v>6</v>
      </c>
      <c r="C395" s="16">
        <v>6.6342660000000006E-3</v>
      </c>
      <c r="D395" s="16">
        <v>0</v>
      </c>
      <c r="E395" s="16">
        <v>0</v>
      </c>
      <c r="F395" s="17">
        <v>0.16009999999999999</v>
      </c>
    </row>
    <row r="396" spans="1:6" ht="15" customHeight="1" x14ac:dyDescent="0.2">
      <c r="A396" s="22" t="s">
        <v>435</v>
      </c>
      <c r="B396" s="15">
        <v>6</v>
      </c>
      <c r="C396" s="16">
        <v>1.0877112000000001E-2</v>
      </c>
      <c r="D396" s="16">
        <v>2.5714200000000002E-5</v>
      </c>
      <c r="E396" s="16">
        <v>0</v>
      </c>
      <c r="F396" s="17">
        <v>5.3100000000000005</v>
      </c>
    </row>
    <row r="397" spans="1:6" ht="15" customHeight="1" x14ac:dyDescent="0.2">
      <c r="A397" s="22" t="s">
        <v>436</v>
      </c>
      <c r="B397" s="15">
        <v>35</v>
      </c>
      <c r="C397" s="16">
        <v>3.1448477000000002E-2</v>
      </c>
      <c r="D397" s="16">
        <v>4.2428441936363638E-3</v>
      </c>
      <c r="E397" s="16">
        <v>0</v>
      </c>
      <c r="F397" s="17">
        <v>16.871600000000001</v>
      </c>
    </row>
    <row r="398" spans="1:6" ht="15" customHeight="1" x14ac:dyDescent="0.2">
      <c r="A398" s="22" t="s">
        <v>276</v>
      </c>
      <c r="B398" s="15">
        <v>29</v>
      </c>
      <c r="C398" s="16">
        <v>3.4405614000000008E-2</v>
      </c>
      <c r="D398" s="16">
        <v>5.4256992476190468E-3</v>
      </c>
      <c r="E398" s="16">
        <v>0</v>
      </c>
      <c r="F398" s="17">
        <v>15.479999999999999</v>
      </c>
    </row>
    <row r="399" spans="1:6" ht="15" customHeight="1" x14ac:dyDescent="0.2">
      <c r="A399" s="22" t="s">
        <v>437</v>
      </c>
      <c r="B399" s="15">
        <v>13</v>
      </c>
      <c r="C399" s="16">
        <v>7.7656929999999989E-3</v>
      </c>
      <c r="D399" s="16">
        <v>8.4856922361111105E-4</v>
      </c>
      <c r="E399" s="16">
        <v>0</v>
      </c>
      <c r="F399" s="17">
        <v>6.98</v>
      </c>
    </row>
    <row r="400" spans="1:6" ht="15" customHeight="1" x14ac:dyDescent="0.2">
      <c r="A400" s="22" t="s">
        <v>438</v>
      </c>
      <c r="B400" s="15">
        <v>3</v>
      </c>
      <c r="C400" s="16">
        <v>1.4142810000000003E-3</v>
      </c>
      <c r="D400" s="16">
        <v>3.8571300000000004E-4</v>
      </c>
      <c r="E400" s="16">
        <v>0</v>
      </c>
      <c r="F400" s="17">
        <v>0.20000000000000004</v>
      </c>
    </row>
    <row r="401" spans="1:6" ht="15" customHeight="1" x14ac:dyDescent="0.2">
      <c r="A401" s="22" t="s">
        <v>439</v>
      </c>
      <c r="B401" s="15">
        <v>21</v>
      </c>
      <c r="C401" s="16">
        <v>1.8511402999999996E-2</v>
      </c>
      <c r="D401" s="16">
        <v>7.0571330000000028E-4</v>
      </c>
      <c r="E401" s="16">
        <v>0</v>
      </c>
      <c r="F401" s="17">
        <v>7.3812000000000024</v>
      </c>
    </row>
    <row r="402" spans="1:6" ht="15" customHeight="1" x14ac:dyDescent="0.2">
      <c r="A402" s="22" t="s">
        <v>440</v>
      </c>
      <c r="B402" s="15">
        <v>5</v>
      </c>
      <c r="C402" s="16">
        <v>2.0314230000000001E-3</v>
      </c>
      <c r="D402" s="16">
        <v>3.3428466666666676E-4</v>
      </c>
      <c r="E402" s="16">
        <v>0</v>
      </c>
      <c r="F402" s="17">
        <v>0.62640000000000007</v>
      </c>
    </row>
    <row r="403" spans="1:6" ht="15" customHeight="1" x14ac:dyDescent="0.2">
      <c r="A403" s="22" t="s">
        <v>441</v>
      </c>
      <c r="B403" s="15">
        <v>10</v>
      </c>
      <c r="C403" s="16">
        <v>3.0342780000000001E-3</v>
      </c>
      <c r="D403" s="16">
        <v>2.3142829999999996E-4</v>
      </c>
      <c r="E403" s="16">
        <v>0</v>
      </c>
      <c r="F403" s="17">
        <v>1.4201000000000001</v>
      </c>
    </row>
    <row r="404" spans="1:6" ht="15" customHeight="1" x14ac:dyDescent="0.2">
      <c r="A404" s="22" t="s">
        <v>129</v>
      </c>
      <c r="B404" s="15">
        <v>9</v>
      </c>
      <c r="C404" s="16">
        <v>0.10581141099999998</v>
      </c>
      <c r="D404" s="16">
        <v>3.5999896E-4</v>
      </c>
      <c r="E404" s="16">
        <v>0</v>
      </c>
      <c r="F404" s="17">
        <v>3.6900000000000004</v>
      </c>
    </row>
    <row r="405" spans="1:6" ht="15" customHeight="1" x14ac:dyDescent="0.2">
      <c r="A405" s="21" t="s">
        <v>442</v>
      </c>
      <c r="B405" s="12">
        <v>43</v>
      </c>
      <c r="C405" s="13">
        <v>2.4734238000000019E-2</v>
      </c>
      <c r="D405" s="13">
        <v>3.3371384966666656E-3</v>
      </c>
      <c r="E405" s="13">
        <v>0</v>
      </c>
      <c r="F405" s="14">
        <v>39.897700000000015</v>
      </c>
    </row>
    <row r="406" spans="1:6" ht="15" customHeight="1" x14ac:dyDescent="0.2">
      <c r="A406" s="22" t="s">
        <v>519</v>
      </c>
      <c r="B406" s="15">
        <v>4</v>
      </c>
      <c r="C406" s="16">
        <v>1.1314250000000001E-3</v>
      </c>
      <c r="D406" s="16">
        <v>8.74283E-4</v>
      </c>
      <c r="E406" s="16">
        <v>0</v>
      </c>
      <c r="F406" s="17">
        <v>0.02</v>
      </c>
    </row>
    <row r="407" spans="1:6" ht="15" customHeight="1" x14ac:dyDescent="0.2">
      <c r="A407" s="22" t="s">
        <v>443</v>
      </c>
      <c r="B407" s="15">
        <v>2</v>
      </c>
      <c r="C407" s="16">
        <v>4.6285599999999999E-4</v>
      </c>
      <c r="D407" s="16">
        <v>0</v>
      </c>
      <c r="E407" s="16">
        <v>0</v>
      </c>
      <c r="F407" s="17">
        <v>0.27</v>
      </c>
    </row>
    <row r="408" spans="1:6" ht="15" customHeight="1" x14ac:dyDescent="0.2">
      <c r="A408" s="22" t="s">
        <v>444</v>
      </c>
      <c r="B408" s="15">
        <v>6</v>
      </c>
      <c r="C408" s="16">
        <v>7.19997E-4</v>
      </c>
      <c r="D408" s="16">
        <v>0</v>
      </c>
      <c r="E408" s="16">
        <v>0</v>
      </c>
      <c r="F408" s="17">
        <v>0.19159999999999999</v>
      </c>
    </row>
    <row r="409" spans="1:6" ht="15" customHeight="1" x14ac:dyDescent="0.2">
      <c r="A409" s="22" t="s">
        <v>36</v>
      </c>
      <c r="B409" s="15">
        <v>1</v>
      </c>
      <c r="C409" s="16">
        <v>3.8571299999999998E-4</v>
      </c>
      <c r="D409" s="16">
        <v>0</v>
      </c>
      <c r="E409" s="16">
        <v>0</v>
      </c>
      <c r="F409" s="17">
        <v>0.45</v>
      </c>
    </row>
    <row r="410" spans="1:6" ht="15" customHeight="1" x14ac:dyDescent="0.2">
      <c r="A410" s="22" t="s">
        <v>445</v>
      </c>
      <c r="B410" s="15">
        <v>2</v>
      </c>
      <c r="C410" s="16">
        <v>1.1285711E-2</v>
      </c>
      <c r="D410" s="16">
        <v>2E-3</v>
      </c>
      <c r="E410" s="16">
        <v>0</v>
      </c>
      <c r="F410" s="17">
        <v>1.0458000000000001</v>
      </c>
    </row>
    <row r="411" spans="1:6" ht="15" customHeight="1" x14ac:dyDescent="0.2">
      <c r="A411" s="22" t="s">
        <v>446</v>
      </c>
      <c r="B411" s="15">
        <v>10</v>
      </c>
      <c r="C411" s="16">
        <v>2.468563E-3</v>
      </c>
      <c r="D411" s="16">
        <v>3.5999866666666658E-4</v>
      </c>
      <c r="E411" s="16">
        <v>0</v>
      </c>
      <c r="F411" s="17">
        <v>2.1602000000000001</v>
      </c>
    </row>
    <row r="412" spans="1:6" ht="15" customHeight="1" x14ac:dyDescent="0.2">
      <c r="A412" s="22" t="s">
        <v>447</v>
      </c>
      <c r="B412" s="15">
        <v>3</v>
      </c>
      <c r="C412" s="16">
        <v>3.0857000000000009E-4</v>
      </c>
      <c r="D412" s="16">
        <v>0</v>
      </c>
      <c r="E412" s="16">
        <v>0</v>
      </c>
      <c r="F412" s="17">
        <v>7.0000000000000007E-2</v>
      </c>
    </row>
    <row r="413" spans="1:6" ht="15" customHeight="1" x14ac:dyDescent="0.2">
      <c r="A413" s="22" t="s">
        <v>448</v>
      </c>
      <c r="B413" s="15">
        <v>8</v>
      </c>
      <c r="C413" s="16">
        <v>5.0656980000000004E-3</v>
      </c>
      <c r="D413" s="16">
        <v>1.0285683000000001E-4</v>
      </c>
      <c r="E413" s="16">
        <v>0</v>
      </c>
      <c r="F413" s="17">
        <v>33.130099999999999</v>
      </c>
    </row>
    <row r="414" spans="1:6" ht="15" customHeight="1" x14ac:dyDescent="0.2">
      <c r="A414" s="22" t="s">
        <v>449</v>
      </c>
      <c r="B414" s="15">
        <v>7</v>
      </c>
      <c r="C414" s="16">
        <v>2.9057050000000006E-3</v>
      </c>
      <c r="D414" s="16">
        <v>0</v>
      </c>
      <c r="E414" s="16">
        <v>0</v>
      </c>
      <c r="F414" s="17">
        <v>2.56</v>
      </c>
    </row>
    <row r="415" spans="1:6" ht="15" customHeight="1" x14ac:dyDescent="0.2">
      <c r="A415" s="21" t="s">
        <v>450</v>
      </c>
      <c r="B415" s="12">
        <v>147</v>
      </c>
      <c r="C415" s="13">
        <v>0.11476842599999995</v>
      </c>
      <c r="D415" s="13">
        <v>3.5742740999999988E-3</v>
      </c>
      <c r="E415" s="13">
        <v>6.4285499999999947E-4</v>
      </c>
      <c r="F415" s="14">
        <v>66.437399999999997</v>
      </c>
    </row>
    <row r="416" spans="1:6" ht="15" customHeight="1" x14ac:dyDescent="0.2">
      <c r="A416" s="22" t="s">
        <v>451</v>
      </c>
      <c r="B416" s="15">
        <v>37</v>
      </c>
      <c r="C416" s="16">
        <v>3.2399870000000006E-3</v>
      </c>
      <c r="D416" s="16">
        <v>1.7999924999999997E-4</v>
      </c>
      <c r="E416" s="16">
        <v>0</v>
      </c>
      <c r="F416" s="17">
        <v>1.0760999999999998</v>
      </c>
    </row>
    <row r="417" spans="1:6" ht="15" customHeight="1" x14ac:dyDescent="0.2">
      <c r="A417" s="22" t="s">
        <v>452</v>
      </c>
      <c r="B417" s="15">
        <v>6</v>
      </c>
      <c r="C417" s="16">
        <v>1.9799939999999997E-3</v>
      </c>
      <c r="D417" s="16">
        <v>2.0571340000000003E-4</v>
      </c>
      <c r="E417" s="16">
        <v>0</v>
      </c>
      <c r="F417" s="17">
        <v>1.8900000000000001</v>
      </c>
    </row>
    <row r="418" spans="1:6" ht="15" customHeight="1" x14ac:dyDescent="0.2">
      <c r="A418" s="22" t="s">
        <v>453</v>
      </c>
      <c r="B418" s="15">
        <v>9</v>
      </c>
      <c r="C418" s="16">
        <v>6.0428379999999992E-3</v>
      </c>
      <c r="D418" s="16">
        <v>8.4856868333333334E-4</v>
      </c>
      <c r="E418" s="16">
        <v>0</v>
      </c>
      <c r="F418" s="17">
        <v>3.53</v>
      </c>
    </row>
    <row r="419" spans="1:6" ht="15" customHeight="1" x14ac:dyDescent="0.2">
      <c r="A419" s="22" t="s">
        <v>454</v>
      </c>
      <c r="B419" s="15">
        <v>5</v>
      </c>
      <c r="C419" s="16">
        <v>1.0671398E-2</v>
      </c>
      <c r="D419" s="16">
        <v>1.2857100000000001E-4</v>
      </c>
      <c r="E419" s="16">
        <v>6.428549999999999E-4</v>
      </c>
      <c r="F419" s="17">
        <v>4.5000000000000009</v>
      </c>
    </row>
    <row r="420" spans="1:6" ht="15" customHeight="1" x14ac:dyDescent="0.2">
      <c r="A420" s="22" t="s">
        <v>61</v>
      </c>
      <c r="B420" s="15">
        <v>17</v>
      </c>
      <c r="C420" s="16">
        <v>4.5514129999999998E-3</v>
      </c>
      <c r="D420" s="16">
        <v>1.7999900000000002E-4</v>
      </c>
      <c r="E420" s="16">
        <v>0</v>
      </c>
      <c r="F420" s="17">
        <v>3.746900000000001</v>
      </c>
    </row>
    <row r="421" spans="1:6" ht="15" customHeight="1" x14ac:dyDescent="0.2">
      <c r="A421" s="22" t="s">
        <v>455</v>
      </c>
      <c r="B421" s="15">
        <v>6</v>
      </c>
      <c r="C421" s="16">
        <v>8.2285400000000014E-4</v>
      </c>
      <c r="D421" s="16">
        <v>5.1428400000000004E-5</v>
      </c>
      <c r="E421" s="16">
        <v>0</v>
      </c>
      <c r="F421" s="17">
        <v>0.54999999999999993</v>
      </c>
    </row>
    <row r="422" spans="1:6" ht="15" customHeight="1" x14ac:dyDescent="0.2">
      <c r="A422" s="22" t="s">
        <v>456</v>
      </c>
      <c r="B422" s="15">
        <v>16</v>
      </c>
      <c r="C422" s="16">
        <v>7.9456909999999995E-3</v>
      </c>
      <c r="D422" s="16">
        <v>1.4657103000000002E-3</v>
      </c>
      <c r="E422" s="16">
        <v>0</v>
      </c>
      <c r="F422" s="17">
        <v>1.7928999999999999</v>
      </c>
    </row>
    <row r="423" spans="1:6" ht="15" customHeight="1" x14ac:dyDescent="0.2">
      <c r="A423" s="22" t="s">
        <v>200</v>
      </c>
      <c r="B423" s="15">
        <v>21</v>
      </c>
      <c r="C423" s="16">
        <v>7.2545705000000002E-2</v>
      </c>
      <c r="D423" s="16">
        <v>3.3428506666666668E-4</v>
      </c>
      <c r="E423" s="16">
        <v>0</v>
      </c>
      <c r="F423" s="17">
        <v>33.102499999999999</v>
      </c>
    </row>
    <row r="424" spans="1:6" ht="15" customHeight="1" x14ac:dyDescent="0.2">
      <c r="A424" s="22" t="s">
        <v>457</v>
      </c>
      <c r="B424" s="15">
        <v>1</v>
      </c>
      <c r="C424" s="16">
        <v>2.5714200000000003E-4</v>
      </c>
      <c r="D424" s="16">
        <v>1.2857100000000001E-4</v>
      </c>
      <c r="E424" s="16">
        <v>0</v>
      </c>
      <c r="F424" s="17">
        <v>5.0000000000000001E-3</v>
      </c>
    </row>
    <row r="425" spans="1:6" ht="15" customHeight="1" x14ac:dyDescent="0.2">
      <c r="A425" s="22" t="s">
        <v>458</v>
      </c>
      <c r="B425" s="15">
        <v>7</v>
      </c>
      <c r="C425" s="16">
        <v>1.10571E-3</v>
      </c>
      <c r="D425" s="16">
        <v>0</v>
      </c>
      <c r="E425" s="16">
        <v>0</v>
      </c>
      <c r="F425" s="17">
        <v>0.5</v>
      </c>
    </row>
    <row r="426" spans="1:6" ht="15" customHeight="1" x14ac:dyDescent="0.2">
      <c r="A426" s="22" t="s">
        <v>459</v>
      </c>
      <c r="B426" s="15">
        <v>2</v>
      </c>
      <c r="C426" s="16">
        <v>6.4285500000000012E-4</v>
      </c>
      <c r="D426" s="16">
        <v>0</v>
      </c>
      <c r="E426" s="16">
        <v>0</v>
      </c>
      <c r="F426" s="17">
        <v>14.01</v>
      </c>
    </row>
    <row r="427" spans="1:6" ht="15" customHeight="1" x14ac:dyDescent="0.2">
      <c r="A427" s="22" t="s">
        <v>460</v>
      </c>
      <c r="B427" s="15">
        <v>10</v>
      </c>
      <c r="C427" s="16">
        <v>1.1057090000000001E-3</v>
      </c>
      <c r="D427" s="16">
        <v>0</v>
      </c>
      <c r="E427" s="16">
        <v>0</v>
      </c>
      <c r="F427" s="17">
        <v>0.52</v>
      </c>
    </row>
    <row r="428" spans="1:6" ht="15" customHeight="1" x14ac:dyDescent="0.2">
      <c r="A428" s="22" t="s">
        <v>461</v>
      </c>
      <c r="B428" s="15">
        <v>8</v>
      </c>
      <c r="C428" s="16">
        <v>1.131424E-3</v>
      </c>
      <c r="D428" s="16">
        <v>5.1427999999999996E-5</v>
      </c>
      <c r="E428" s="16">
        <v>0</v>
      </c>
      <c r="F428" s="17">
        <v>0.36399999999999999</v>
      </c>
    </row>
    <row r="429" spans="1:6" ht="15" customHeight="1" x14ac:dyDescent="0.2">
      <c r="A429" s="22" t="s">
        <v>462</v>
      </c>
      <c r="B429" s="15">
        <v>2</v>
      </c>
      <c r="C429" s="16">
        <v>2.725706E-3</v>
      </c>
      <c r="D429" s="16">
        <v>0</v>
      </c>
      <c r="E429" s="16">
        <v>0</v>
      </c>
      <c r="F429" s="17">
        <v>0.85</v>
      </c>
    </row>
    <row r="430" spans="1:6" ht="15" customHeight="1" x14ac:dyDescent="0.2">
      <c r="A430" s="21" t="s">
        <v>463</v>
      </c>
      <c r="B430" s="12">
        <v>68</v>
      </c>
      <c r="C430" s="13">
        <v>1.2218398470000005</v>
      </c>
      <c r="D430" s="13">
        <v>4.1985871000084038E-2</v>
      </c>
      <c r="E430" s="13">
        <v>0</v>
      </c>
      <c r="F430" s="14">
        <v>309.52420000000012</v>
      </c>
    </row>
    <row r="431" spans="1:6" ht="15" customHeight="1" x14ac:dyDescent="0.2">
      <c r="A431" s="22" t="s">
        <v>520</v>
      </c>
      <c r="B431" s="15">
        <v>10</v>
      </c>
      <c r="C431" s="16">
        <v>2.6485630000000005E-3</v>
      </c>
      <c r="D431" s="16">
        <v>1.7999940000000002E-4</v>
      </c>
      <c r="E431" s="16">
        <v>0</v>
      </c>
      <c r="F431" s="17">
        <v>3.2002000000000002</v>
      </c>
    </row>
    <row r="432" spans="1:6" ht="15" customHeight="1" x14ac:dyDescent="0.2">
      <c r="A432" s="22" t="s">
        <v>464</v>
      </c>
      <c r="B432" s="15">
        <v>2</v>
      </c>
      <c r="C432" s="16">
        <v>3.5999900000000006E-4</v>
      </c>
      <c r="D432" s="16">
        <v>1.0285699999999999E-4</v>
      </c>
      <c r="E432" s="16">
        <v>0</v>
      </c>
      <c r="F432" s="17">
        <v>5.0000000000000001E-3</v>
      </c>
    </row>
    <row r="433" spans="1:6" ht="15" customHeight="1" x14ac:dyDescent="0.2">
      <c r="A433" s="22" t="s">
        <v>333</v>
      </c>
      <c r="B433" s="15">
        <v>6</v>
      </c>
      <c r="C433" s="16">
        <v>2.5971350000000004E-3</v>
      </c>
      <c r="D433" s="16">
        <v>0</v>
      </c>
      <c r="E433" s="16">
        <v>0</v>
      </c>
      <c r="F433" s="17">
        <v>1.6100000000000003</v>
      </c>
    </row>
    <row r="434" spans="1:6" ht="15" customHeight="1" x14ac:dyDescent="0.2">
      <c r="A434" s="22" t="s">
        <v>416</v>
      </c>
      <c r="B434" s="15">
        <v>2</v>
      </c>
      <c r="C434" s="16">
        <v>4.1142700000000002E-4</v>
      </c>
      <c r="D434" s="16">
        <v>0</v>
      </c>
      <c r="E434" s="16">
        <v>0</v>
      </c>
      <c r="F434" s="17">
        <v>0.36</v>
      </c>
    </row>
    <row r="435" spans="1:6" ht="15" customHeight="1" x14ac:dyDescent="0.2">
      <c r="A435" s="22" t="s">
        <v>465</v>
      </c>
      <c r="B435" s="15">
        <v>6</v>
      </c>
      <c r="C435" s="16">
        <v>6.6342670000000001E-3</v>
      </c>
      <c r="D435" s="16">
        <v>1.0285685714285714E-4</v>
      </c>
      <c r="E435" s="16">
        <v>0</v>
      </c>
      <c r="F435" s="17">
        <v>4.96</v>
      </c>
    </row>
    <row r="436" spans="1:6" ht="15" customHeight="1" x14ac:dyDescent="0.2">
      <c r="A436" s="22" t="s">
        <v>466</v>
      </c>
      <c r="B436" s="15">
        <v>14</v>
      </c>
      <c r="C436" s="16">
        <v>0.8830599910000001</v>
      </c>
      <c r="D436" s="16">
        <v>1.5428499999999996E-4</v>
      </c>
      <c r="E436" s="16">
        <v>0</v>
      </c>
      <c r="F436" s="17">
        <v>119.53400000000002</v>
      </c>
    </row>
    <row r="437" spans="1:6" ht="15" customHeight="1" x14ac:dyDescent="0.2">
      <c r="A437" s="22" t="s">
        <v>467</v>
      </c>
      <c r="B437" s="15">
        <v>16</v>
      </c>
      <c r="C437" s="16">
        <v>0.320497054</v>
      </c>
      <c r="D437" s="16">
        <v>4.1394444409607829E-2</v>
      </c>
      <c r="E437" s="16">
        <v>0</v>
      </c>
      <c r="F437" s="17">
        <v>173.39999999999998</v>
      </c>
    </row>
    <row r="438" spans="1:6" ht="15" customHeight="1" x14ac:dyDescent="0.2">
      <c r="A438" s="23" t="s">
        <v>322</v>
      </c>
      <c r="B438" s="15">
        <v>12</v>
      </c>
      <c r="C438" s="16">
        <v>5.6314110000000002E-3</v>
      </c>
      <c r="D438" s="16">
        <v>5.142833333333333E-5</v>
      </c>
      <c r="E438" s="16">
        <v>0</v>
      </c>
      <c r="F438" s="17">
        <v>6.4550000000000001</v>
      </c>
    </row>
    <row r="439" spans="1:6" ht="21" customHeight="1" x14ac:dyDescent="0.2">
      <c r="A439" s="11" t="s">
        <v>312</v>
      </c>
      <c r="B439" s="12">
        <f>SUM(B440+B446+B453+B460+B467+B476+B481+B485+B493+B508+B516)</f>
        <v>327</v>
      </c>
      <c r="C439" s="13">
        <f>SUM(C440+C446+C453+C460+C467+C476+C481+C485+C493+C508+C516)</f>
        <v>1.0789222900000002</v>
      </c>
      <c r="D439" s="13">
        <f>SUM(D440+D446+D453+D460+D467+D476+D481+D485+D493+D508+D516)</f>
        <v>1.8542806707777779E-2</v>
      </c>
      <c r="E439" s="13">
        <f>SUM(E440+E446+E453+E460+E467+E476+E481+E485+E493+E508+E516)</f>
        <v>1.0285680000000001E-3</v>
      </c>
      <c r="F439" s="14">
        <f>SUM(F440+F446+F453+F460+F467+F476+F481+F485+F493+F508+F516)</f>
        <v>579.0367</v>
      </c>
    </row>
    <row r="440" spans="1:6" ht="15" customHeight="1" x14ac:dyDescent="0.2">
      <c r="A440" s="21" t="s">
        <v>313</v>
      </c>
      <c r="B440" s="12">
        <v>14</v>
      </c>
      <c r="C440" s="13">
        <v>6.9942619999999985E-3</v>
      </c>
      <c r="D440" s="13">
        <v>6.4285500000000001E-4</v>
      </c>
      <c r="E440" s="13">
        <v>0</v>
      </c>
      <c r="F440" s="14">
        <v>5.5299999999999985</v>
      </c>
    </row>
    <row r="441" spans="1:6" ht="15" customHeight="1" x14ac:dyDescent="0.2">
      <c r="A441" s="22" t="s">
        <v>521</v>
      </c>
      <c r="B441" s="15">
        <v>7</v>
      </c>
      <c r="C441" s="16">
        <v>4.8599840000000004E-3</v>
      </c>
      <c r="D441" s="16">
        <v>0</v>
      </c>
      <c r="E441" s="16">
        <v>0</v>
      </c>
      <c r="F441" s="17">
        <v>4.12</v>
      </c>
    </row>
    <row r="442" spans="1:6" ht="15" customHeight="1" x14ac:dyDescent="0.2">
      <c r="A442" s="22" t="s">
        <v>314</v>
      </c>
      <c r="B442" s="15">
        <v>2</v>
      </c>
      <c r="C442" s="16">
        <v>3.0856999999999998E-4</v>
      </c>
      <c r="D442" s="16">
        <v>0</v>
      </c>
      <c r="E442" s="16">
        <v>0</v>
      </c>
      <c r="F442" s="17">
        <v>0.16</v>
      </c>
    </row>
    <row r="443" spans="1:6" ht="15" customHeight="1" x14ac:dyDescent="0.2">
      <c r="A443" s="22" t="s">
        <v>315</v>
      </c>
      <c r="B443" s="15">
        <v>1</v>
      </c>
      <c r="C443" s="16">
        <v>1.0285699999999999E-4</v>
      </c>
      <c r="D443" s="16">
        <v>0</v>
      </c>
      <c r="E443" s="16">
        <v>0</v>
      </c>
      <c r="F443" s="17">
        <v>0.04</v>
      </c>
    </row>
    <row r="444" spans="1:6" ht="15" customHeight="1" x14ac:dyDescent="0.2">
      <c r="A444" s="22" t="s">
        <v>316</v>
      </c>
      <c r="B444" s="15">
        <v>2</v>
      </c>
      <c r="C444" s="16">
        <v>8.2285399999999992E-4</v>
      </c>
      <c r="D444" s="16">
        <v>0</v>
      </c>
      <c r="E444" s="16">
        <v>0</v>
      </c>
      <c r="F444" s="17">
        <v>1.01</v>
      </c>
    </row>
    <row r="445" spans="1:6" ht="15" customHeight="1" x14ac:dyDescent="0.2">
      <c r="A445" s="22" t="s">
        <v>317</v>
      </c>
      <c r="B445" s="15">
        <v>2</v>
      </c>
      <c r="C445" s="16">
        <v>8.9999700000000004E-4</v>
      </c>
      <c r="D445" s="16">
        <v>6.428549999999999E-4</v>
      </c>
      <c r="E445" s="16">
        <v>0</v>
      </c>
      <c r="F445" s="17">
        <v>0.2</v>
      </c>
    </row>
    <row r="446" spans="1:6" ht="15" customHeight="1" x14ac:dyDescent="0.2">
      <c r="A446" s="21" t="s">
        <v>318</v>
      </c>
      <c r="B446" s="12">
        <v>21</v>
      </c>
      <c r="C446" s="13">
        <v>2.5379924000000005E-2</v>
      </c>
      <c r="D446" s="13">
        <v>6.4285524999999999E-4</v>
      </c>
      <c r="E446" s="13">
        <v>0</v>
      </c>
      <c r="F446" s="14">
        <v>37.834800000000001</v>
      </c>
    </row>
    <row r="447" spans="1:6" ht="15" customHeight="1" x14ac:dyDescent="0.2">
      <c r="A447" s="22" t="s">
        <v>522</v>
      </c>
      <c r="B447" s="15">
        <v>1</v>
      </c>
      <c r="C447" s="16">
        <v>2.5714200000000003E-4</v>
      </c>
      <c r="D447" s="16">
        <v>1.2857100000000001E-4</v>
      </c>
      <c r="E447" s="16">
        <v>0</v>
      </c>
      <c r="F447" s="17">
        <v>0.01</v>
      </c>
    </row>
    <row r="448" spans="1:6" ht="15" customHeight="1" x14ac:dyDescent="0.2">
      <c r="A448" s="22" t="s">
        <v>319</v>
      </c>
      <c r="B448" s="15">
        <v>5</v>
      </c>
      <c r="C448" s="16">
        <v>1.0157111999999999E-2</v>
      </c>
      <c r="D448" s="16">
        <v>0</v>
      </c>
      <c r="E448" s="16">
        <v>0</v>
      </c>
      <c r="F448" s="17">
        <v>14</v>
      </c>
    </row>
    <row r="449" spans="1:6" ht="15" customHeight="1" x14ac:dyDescent="0.2">
      <c r="A449" s="22" t="s">
        <v>320</v>
      </c>
      <c r="B449" s="15">
        <v>1</v>
      </c>
      <c r="C449" s="16">
        <v>6.4285500000000001E-4</v>
      </c>
      <c r="D449" s="16">
        <v>0</v>
      </c>
      <c r="E449" s="16">
        <v>0</v>
      </c>
      <c r="F449" s="17">
        <v>2.7</v>
      </c>
    </row>
    <row r="450" spans="1:6" ht="15" customHeight="1" x14ac:dyDescent="0.2">
      <c r="A450" s="22" t="s">
        <v>47</v>
      </c>
      <c r="B450" s="15">
        <v>4</v>
      </c>
      <c r="C450" s="16">
        <v>2.0314219999999997E-3</v>
      </c>
      <c r="D450" s="16">
        <v>0</v>
      </c>
      <c r="E450" s="16">
        <v>0</v>
      </c>
      <c r="F450" s="17">
        <v>11.104799999999999</v>
      </c>
    </row>
    <row r="451" spans="1:6" ht="15" customHeight="1" x14ac:dyDescent="0.2">
      <c r="A451" s="22" t="s">
        <v>321</v>
      </c>
      <c r="B451" s="15">
        <v>5</v>
      </c>
      <c r="C451" s="16">
        <v>9.7713999999999995E-3</v>
      </c>
      <c r="D451" s="16">
        <v>5.1428425000000003E-4</v>
      </c>
      <c r="E451" s="16">
        <v>0</v>
      </c>
      <c r="F451" s="17">
        <v>6.84</v>
      </c>
    </row>
    <row r="452" spans="1:6" ht="15" customHeight="1" x14ac:dyDescent="0.2">
      <c r="A452" s="22" t="s">
        <v>322</v>
      </c>
      <c r="B452" s="15">
        <v>5</v>
      </c>
      <c r="C452" s="16">
        <v>2.5199930000000003E-3</v>
      </c>
      <c r="D452" s="16">
        <v>0</v>
      </c>
      <c r="E452" s="16">
        <v>0</v>
      </c>
      <c r="F452" s="17">
        <v>3.18</v>
      </c>
    </row>
    <row r="453" spans="1:6" ht="15" customHeight="1" x14ac:dyDescent="0.2">
      <c r="A453" s="21" t="s">
        <v>323</v>
      </c>
      <c r="B453" s="12">
        <v>52</v>
      </c>
      <c r="C453" s="13">
        <v>0.15458561399999995</v>
      </c>
      <c r="D453" s="13">
        <v>1.7999943877777781E-3</v>
      </c>
      <c r="E453" s="13">
        <v>0</v>
      </c>
      <c r="F453" s="14">
        <v>25.839999999999989</v>
      </c>
    </row>
    <row r="454" spans="1:6" ht="15" customHeight="1" x14ac:dyDescent="0.2">
      <c r="A454" s="22" t="s">
        <v>523</v>
      </c>
      <c r="B454" s="15">
        <v>4</v>
      </c>
      <c r="C454" s="16">
        <v>5.4514129999999996E-3</v>
      </c>
      <c r="D454" s="16">
        <v>5.142841999999999E-4</v>
      </c>
      <c r="E454" s="16">
        <v>0</v>
      </c>
      <c r="F454" s="17">
        <v>0.85</v>
      </c>
    </row>
    <row r="455" spans="1:6" ht="15" customHeight="1" x14ac:dyDescent="0.2">
      <c r="A455" s="22" t="s">
        <v>324</v>
      </c>
      <c r="B455" s="15">
        <v>1</v>
      </c>
      <c r="C455" s="16">
        <v>2.5714200000000003E-4</v>
      </c>
      <c r="D455" s="16">
        <v>0</v>
      </c>
      <c r="E455" s="16">
        <v>0</v>
      </c>
      <c r="F455" s="17">
        <v>0.08</v>
      </c>
    </row>
    <row r="456" spans="1:6" ht="15" customHeight="1" x14ac:dyDescent="0.2">
      <c r="A456" s="22" t="s">
        <v>325</v>
      </c>
      <c r="B456" s="15">
        <v>43</v>
      </c>
      <c r="C456" s="16">
        <v>2.7462778000000004E-2</v>
      </c>
      <c r="D456" s="16">
        <v>1.2085675877777781E-3</v>
      </c>
      <c r="E456" s="16">
        <v>0</v>
      </c>
      <c r="F456" s="17">
        <v>23.000000000000004</v>
      </c>
    </row>
    <row r="457" spans="1:6" ht="15" customHeight="1" x14ac:dyDescent="0.2">
      <c r="A457" s="22" t="s">
        <v>322</v>
      </c>
      <c r="B457" s="15">
        <v>1</v>
      </c>
      <c r="C457" s="16">
        <v>5.1428400000000005E-4</v>
      </c>
      <c r="D457" s="16">
        <v>0</v>
      </c>
      <c r="E457" s="16">
        <v>0</v>
      </c>
      <c r="F457" s="17">
        <v>0.01</v>
      </c>
    </row>
    <row r="458" spans="1:6" ht="15" customHeight="1" x14ac:dyDescent="0.2">
      <c r="A458" s="22" t="s">
        <v>326</v>
      </c>
      <c r="B458" s="15">
        <v>2</v>
      </c>
      <c r="C458" s="16">
        <v>0.120257142</v>
      </c>
      <c r="D458" s="16">
        <v>7.7142600000000002E-5</v>
      </c>
      <c r="E458" s="16">
        <v>0</v>
      </c>
      <c r="F458" s="17">
        <v>1.1000000000000001</v>
      </c>
    </row>
    <row r="459" spans="1:6" ht="15" customHeight="1" x14ac:dyDescent="0.2">
      <c r="A459" s="22" t="s">
        <v>327</v>
      </c>
      <c r="B459" s="15">
        <v>1</v>
      </c>
      <c r="C459" s="16">
        <v>6.4285500000000001E-4</v>
      </c>
      <c r="D459" s="16">
        <v>0</v>
      </c>
      <c r="E459" s="16">
        <v>0</v>
      </c>
      <c r="F459" s="17">
        <v>0.8</v>
      </c>
    </row>
    <row r="460" spans="1:6" ht="15" customHeight="1" x14ac:dyDescent="0.2">
      <c r="A460" s="21" t="s">
        <v>328</v>
      </c>
      <c r="B460" s="12">
        <v>24</v>
      </c>
      <c r="C460" s="13">
        <v>1.4322813000000004E-2</v>
      </c>
      <c r="D460" s="13">
        <v>2.0571370000000001E-3</v>
      </c>
      <c r="E460" s="13">
        <v>0</v>
      </c>
      <c r="F460" s="14">
        <v>28.08</v>
      </c>
    </row>
    <row r="461" spans="1:6" ht="15" customHeight="1" x14ac:dyDescent="0.2">
      <c r="A461" s="22" t="s">
        <v>524</v>
      </c>
      <c r="B461" s="15">
        <v>2</v>
      </c>
      <c r="C461" s="16">
        <v>7.7142599999999997E-4</v>
      </c>
      <c r="D461" s="16">
        <v>0</v>
      </c>
      <c r="E461" s="16">
        <v>0</v>
      </c>
      <c r="F461" s="17">
        <v>20</v>
      </c>
    </row>
    <row r="462" spans="1:6" ht="15" customHeight="1" x14ac:dyDescent="0.2">
      <c r="A462" s="22" t="s">
        <v>329</v>
      </c>
      <c r="B462" s="15">
        <v>3</v>
      </c>
      <c r="C462" s="16">
        <v>1.722852E-3</v>
      </c>
      <c r="D462" s="16">
        <v>1.5428530000000003E-3</v>
      </c>
      <c r="E462" s="16">
        <v>0</v>
      </c>
      <c r="F462" s="17">
        <v>0.2</v>
      </c>
    </row>
    <row r="463" spans="1:6" ht="15" customHeight="1" x14ac:dyDescent="0.2">
      <c r="A463" s="22" t="s">
        <v>330</v>
      </c>
      <c r="B463" s="15">
        <v>13</v>
      </c>
      <c r="C463" s="16">
        <v>9.899970000000001E-3</v>
      </c>
      <c r="D463" s="16">
        <v>5.1428400000000005E-4</v>
      </c>
      <c r="E463" s="16">
        <v>0</v>
      </c>
      <c r="F463" s="17">
        <v>5.410000000000001</v>
      </c>
    </row>
    <row r="464" spans="1:6" ht="15" customHeight="1" x14ac:dyDescent="0.2">
      <c r="A464" s="22" t="s">
        <v>331</v>
      </c>
      <c r="B464" s="15">
        <v>1</v>
      </c>
      <c r="C464" s="16">
        <v>5.1428400000000005E-4</v>
      </c>
      <c r="D464" s="16">
        <v>0</v>
      </c>
      <c r="E464" s="16">
        <v>0</v>
      </c>
      <c r="F464" s="17">
        <v>2</v>
      </c>
    </row>
    <row r="465" spans="1:6" ht="15" customHeight="1" x14ac:dyDescent="0.2">
      <c r="A465" s="22" t="s">
        <v>332</v>
      </c>
      <c r="B465" s="15">
        <v>1</v>
      </c>
      <c r="C465" s="16">
        <v>2.5714200000000003E-4</v>
      </c>
      <c r="D465" s="16">
        <v>0</v>
      </c>
      <c r="E465" s="16">
        <v>0</v>
      </c>
      <c r="F465" s="17">
        <v>0.01</v>
      </c>
    </row>
    <row r="466" spans="1:6" ht="15" customHeight="1" x14ac:dyDescent="0.2">
      <c r="A466" s="22" t="s">
        <v>333</v>
      </c>
      <c r="B466" s="15">
        <v>4</v>
      </c>
      <c r="C466" s="16">
        <v>1.1571390000000002E-3</v>
      </c>
      <c r="D466" s="16">
        <v>0</v>
      </c>
      <c r="E466" s="16">
        <v>0</v>
      </c>
      <c r="F466" s="17">
        <v>0.45999999999999996</v>
      </c>
    </row>
    <row r="467" spans="1:6" ht="15" customHeight="1" x14ac:dyDescent="0.2">
      <c r="A467" s="21" t="s">
        <v>334</v>
      </c>
      <c r="B467" s="12">
        <v>60</v>
      </c>
      <c r="C467" s="13">
        <v>2.9517083999999996E-2</v>
      </c>
      <c r="D467" s="13">
        <v>3.1114188999999998E-3</v>
      </c>
      <c r="E467" s="13">
        <v>0</v>
      </c>
      <c r="F467" s="14">
        <v>21.467999999999996</v>
      </c>
    </row>
    <row r="468" spans="1:6" ht="15" customHeight="1" x14ac:dyDescent="0.2">
      <c r="A468" s="22" t="s">
        <v>525</v>
      </c>
      <c r="B468" s="15">
        <v>2</v>
      </c>
      <c r="C468" s="16">
        <v>6.4285500000000001E-4</v>
      </c>
      <c r="D468" s="16">
        <v>1.542852E-4</v>
      </c>
      <c r="E468" s="16">
        <v>0</v>
      </c>
      <c r="F468" s="17">
        <v>9.0000000000000011E-2</v>
      </c>
    </row>
    <row r="469" spans="1:6" ht="15" customHeight="1" x14ac:dyDescent="0.2">
      <c r="A469" s="22" t="s">
        <v>335</v>
      </c>
      <c r="B469" s="15">
        <v>32</v>
      </c>
      <c r="C469" s="16">
        <v>8.4856899999999989E-3</v>
      </c>
      <c r="D469" s="16">
        <v>1.9799938E-3</v>
      </c>
      <c r="E469" s="16">
        <v>0</v>
      </c>
      <c r="F469" s="17">
        <v>5.6480000000000015</v>
      </c>
    </row>
    <row r="470" spans="1:6" ht="15" customHeight="1" x14ac:dyDescent="0.2">
      <c r="A470" s="22" t="s">
        <v>336</v>
      </c>
      <c r="B470" s="15">
        <v>1</v>
      </c>
      <c r="C470" s="16">
        <v>1.2857100000000001E-4</v>
      </c>
      <c r="D470" s="16">
        <v>0</v>
      </c>
      <c r="E470" s="16">
        <v>0</v>
      </c>
      <c r="F470" s="17">
        <v>0.1</v>
      </c>
    </row>
    <row r="471" spans="1:6" ht="15" customHeight="1" x14ac:dyDescent="0.2">
      <c r="A471" s="22" t="s">
        <v>337</v>
      </c>
      <c r="B471" s="15">
        <v>7</v>
      </c>
      <c r="C471" s="16">
        <v>3.8828450000000007E-3</v>
      </c>
      <c r="D471" s="16">
        <v>2.8285620000000002E-4</v>
      </c>
      <c r="E471" s="16">
        <v>0</v>
      </c>
      <c r="F471" s="17">
        <v>0.69000000000000006</v>
      </c>
    </row>
    <row r="472" spans="1:6" ht="15" customHeight="1" x14ac:dyDescent="0.2">
      <c r="A472" s="22" t="s">
        <v>338</v>
      </c>
      <c r="B472" s="15">
        <v>7</v>
      </c>
      <c r="C472" s="16">
        <v>1.9285650000000001E-3</v>
      </c>
      <c r="D472" s="16">
        <v>3.0857040000000001E-4</v>
      </c>
      <c r="E472" s="16">
        <v>0</v>
      </c>
      <c r="F472" s="17">
        <v>1.23</v>
      </c>
    </row>
    <row r="473" spans="1:6" ht="15" customHeight="1" x14ac:dyDescent="0.2">
      <c r="A473" s="22" t="s">
        <v>339</v>
      </c>
      <c r="B473" s="15">
        <v>6</v>
      </c>
      <c r="C473" s="16">
        <v>1.5428520000000002E-3</v>
      </c>
      <c r="D473" s="16">
        <v>0</v>
      </c>
      <c r="E473" s="16">
        <v>0</v>
      </c>
      <c r="F473" s="17">
        <v>1.01</v>
      </c>
    </row>
    <row r="474" spans="1:6" ht="15" customHeight="1" x14ac:dyDescent="0.2">
      <c r="A474" s="22" t="s">
        <v>340</v>
      </c>
      <c r="B474" s="15">
        <v>3</v>
      </c>
      <c r="C474" s="16">
        <v>1.6199949999999999E-3</v>
      </c>
      <c r="D474" s="16">
        <v>0</v>
      </c>
      <c r="E474" s="16">
        <v>0</v>
      </c>
      <c r="F474" s="17">
        <v>1.7000000000000002</v>
      </c>
    </row>
    <row r="475" spans="1:6" ht="15" customHeight="1" x14ac:dyDescent="0.2">
      <c r="A475" s="22" t="s">
        <v>341</v>
      </c>
      <c r="B475" s="15">
        <v>2</v>
      </c>
      <c r="C475" s="16">
        <v>1.1285711E-2</v>
      </c>
      <c r="D475" s="16">
        <v>3.8571330000000003E-4</v>
      </c>
      <c r="E475" s="16">
        <v>0</v>
      </c>
      <c r="F475" s="17">
        <v>11</v>
      </c>
    </row>
    <row r="476" spans="1:6" ht="15" customHeight="1" x14ac:dyDescent="0.2">
      <c r="A476" s="21" t="s">
        <v>342</v>
      </c>
      <c r="B476" s="12">
        <v>10</v>
      </c>
      <c r="C476" s="13">
        <v>4.3199880000000003E-3</v>
      </c>
      <c r="D476" s="13">
        <v>1.4142817500000003E-3</v>
      </c>
      <c r="E476" s="13">
        <v>1.0285680000000001E-3</v>
      </c>
      <c r="F476" s="14">
        <v>0.94000000000000017</v>
      </c>
    </row>
    <row r="477" spans="1:6" ht="15" customHeight="1" x14ac:dyDescent="0.2">
      <c r="A477" s="22" t="s">
        <v>526</v>
      </c>
      <c r="B477" s="15">
        <v>4</v>
      </c>
      <c r="C477" s="16">
        <v>2.1857079999999997E-3</v>
      </c>
      <c r="D477" s="16">
        <v>0</v>
      </c>
      <c r="E477" s="16">
        <v>0</v>
      </c>
      <c r="F477" s="17">
        <v>0.76000000000000012</v>
      </c>
    </row>
    <row r="478" spans="1:6" ht="15" customHeight="1" x14ac:dyDescent="0.2">
      <c r="A478" s="22" t="s">
        <v>54</v>
      </c>
      <c r="B478" s="15">
        <v>2</v>
      </c>
      <c r="C478" s="16">
        <v>1.1057110000000001E-3</v>
      </c>
      <c r="D478" s="16">
        <v>1.0285680000000001E-3</v>
      </c>
      <c r="E478" s="16">
        <v>1.0285680000000001E-3</v>
      </c>
      <c r="F478" s="17">
        <v>0.02</v>
      </c>
    </row>
    <row r="479" spans="1:6" ht="15" customHeight="1" x14ac:dyDescent="0.2">
      <c r="A479" s="22" t="s">
        <v>343</v>
      </c>
      <c r="B479" s="15">
        <v>1</v>
      </c>
      <c r="C479" s="16">
        <v>2.0571399999999999E-4</v>
      </c>
      <c r="D479" s="16">
        <v>7.7142749999999999E-5</v>
      </c>
      <c r="E479" s="16">
        <v>0</v>
      </c>
      <c r="F479" s="17">
        <v>0.02</v>
      </c>
    </row>
    <row r="480" spans="1:6" ht="15" customHeight="1" x14ac:dyDescent="0.2">
      <c r="A480" s="22" t="s">
        <v>344</v>
      </c>
      <c r="B480" s="15">
        <v>3</v>
      </c>
      <c r="C480" s="16">
        <v>8.2285499999999994E-4</v>
      </c>
      <c r="D480" s="16">
        <v>3.08571E-4</v>
      </c>
      <c r="E480" s="16">
        <v>0</v>
      </c>
      <c r="F480" s="17">
        <v>0.14000000000000001</v>
      </c>
    </row>
    <row r="481" spans="1:6" ht="15" customHeight="1" x14ac:dyDescent="0.2">
      <c r="A481" s="21" t="s">
        <v>345</v>
      </c>
      <c r="B481" s="12">
        <v>11</v>
      </c>
      <c r="C481" s="13">
        <v>7.4571209999999988E-3</v>
      </c>
      <c r="D481" s="13">
        <v>0</v>
      </c>
      <c r="E481" s="13">
        <v>0</v>
      </c>
      <c r="F481" s="14">
        <v>2.8195999999999994</v>
      </c>
    </row>
    <row r="482" spans="1:6" ht="15" customHeight="1" x14ac:dyDescent="0.2">
      <c r="A482" s="22" t="s">
        <v>527</v>
      </c>
      <c r="B482" s="15">
        <v>3</v>
      </c>
      <c r="C482" s="16">
        <v>2.9571340000000002E-3</v>
      </c>
      <c r="D482" s="16">
        <v>0</v>
      </c>
      <c r="E482" s="16">
        <v>0</v>
      </c>
      <c r="F482" s="17">
        <v>0.83999999999999986</v>
      </c>
    </row>
    <row r="483" spans="1:6" ht="15" customHeight="1" x14ac:dyDescent="0.2">
      <c r="A483" s="22" t="s">
        <v>84</v>
      </c>
      <c r="B483" s="15">
        <v>1</v>
      </c>
      <c r="C483" s="16">
        <v>3.8571299999999998E-4</v>
      </c>
      <c r="D483" s="16">
        <v>0</v>
      </c>
      <c r="E483" s="16">
        <v>0</v>
      </c>
      <c r="F483" s="17">
        <v>0.3</v>
      </c>
    </row>
    <row r="484" spans="1:6" ht="15" customHeight="1" x14ac:dyDescent="0.2">
      <c r="A484" s="22" t="s">
        <v>322</v>
      </c>
      <c r="B484" s="15">
        <v>7</v>
      </c>
      <c r="C484" s="16">
        <v>4.1142740000000002E-3</v>
      </c>
      <c r="D484" s="16">
        <v>0</v>
      </c>
      <c r="E484" s="16">
        <v>0</v>
      </c>
      <c r="F484" s="17">
        <v>1.6796</v>
      </c>
    </row>
    <row r="485" spans="1:6" ht="15" customHeight="1" x14ac:dyDescent="0.2">
      <c r="A485" s="21" t="s">
        <v>193</v>
      </c>
      <c r="B485" s="12">
        <v>52</v>
      </c>
      <c r="C485" s="13">
        <v>0.7995484530000001</v>
      </c>
      <c r="D485" s="13">
        <v>3.0499952999999999E-3</v>
      </c>
      <c r="E485" s="13">
        <v>0</v>
      </c>
      <c r="F485" s="14">
        <v>433.97999999999996</v>
      </c>
    </row>
    <row r="486" spans="1:6" ht="15" customHeight="1" x14ac:dyDescent="0.2">
      <c r="A486" s="22" t="s">
        <v>528</v>
      </c>
      <c r="B486" s="15">
        <v>8</v>
      </c>
      <c r="C486" s="16">
        <v>6.0685540000000003E-3</v>
      </c>
      <c r="D486" s="16">
        <v>5.3999910000000013E-4</v>
      </c>
      <c r="E486" s="16">
        <v>0</v>
      </c>
      <c r="F486" s="17">
        <v>1.0624</v>
      </c>
    </row>
    <row r="487" spans="1:6" ht="15" customHeight="1" x14ac:dyDescent="0.2">
      <c r="A487" s="22" t="s">
        <v>346</v>
      </c>
      <c r="B487" s="15">
        <v>7</v>
      </c>
      <c r="C487" s="16">
        <v>2.3142779999999999E-3</v>
      </c>
      <c r="D487" s="16">
        <v>5.1428399999999997E-5</v>
      </c>
      <c r="E487" s="16">
        <v>0</v>
      </c>
      <c r="F487" s="17">
        <v>1.1015999999999999</v>
      </c>
    </row>
    <row r="488" spans="1:6" ht="15" customHeight="1" x14ac:dyDescent="0.2">
      <c r="A488" s="22" t="s">
        <v>347</v>
      </c>
      <c r="B488" s="15">
        <v>21</v>
      </c>
      <c r="C488" s="16">
        <v>0.7820627910000002</v>
      </c>
      <c r="D488" s="16">
        <v>2.2014256000000001E-3</v>
      </c>
      <c r="E488" s="16">
        <v>0</v>
      </c>
      <c r="F488" s="17">
        <v>426.846</v>
      </c>
    </row>
    <row r="489" spans="1:6" ht="15" customHeight="1" x14ac:dyDescent="0.2">
      <c r="A489" s="22" t="s">
        <v>348</v>
      </c>
      <c r="B489" s="15">
        <v>2</v>
      </c>
      <c r="C489" s="16">
        <v>1.388568E-3</v>
      </c>
      <c r="D489" s="16">
        <v>0</v>
      </c>
      <c r="E489" s="16">
        <v>0</v>
      </c>
      <c r="F489" s="17">
        <v>0.41</v>
      </c>
    </row>
    <row r="490" spans="1:6" ht="15" customHeight="1" x14ac:dyDescent="0.2">
      <c r="A490" s="22" t="s">
        <v>472</v>
      </c>
      <c r="B490" s="15">
        <v>6</v>
      </c>
      <c r="C490" s="16">
        <v>4.9628419999999994E-3</v>
      </c>
      <c r="D490" s="16">
        <v>0</v>
      </c>
      <c r="E490" s="16">
        <v>0</v>
      </c>
      <c r="F490" s="17">
        <v>2.74</v>
      </c>
    </row>
    <row r="491" spans="1:6" ht="15" customHeight="1" x14ac:dyDescent="0.2">
      <c r="A491" s="22" t="s">
        <v>349</v>
      </c>
      <c r="B491" s="15">
        <v>7</v>
      </c>
      <c r="C491" s="16">
        <v>1.9799940000000001E-3</v>
      </c>
      <c r="D491" s="16">
        <v>2.5714219999999999E-4</v>
      </c>
      <c r="E491" s="16">
        <v>0</v>
      </c>
      <c r="F491" s="17">
        <v>0.82000000000000006</v>
      </c>
    </row>
    <row r="492" spans="1:6" ht="15" customHeight="1" x14ac:dyDescent="0.2">
      <c r="A492" s="22" t="s">
        <v>350</v>
      </c>
      <c r="B492" s="15">
        <v>1</v>
      </c>
      <c r="C492" s="16">
        <v>7.7142599999999997E-4</v>
      </c>
      <c r="D492" s="16">
        <v>0</v>
      </c>
      <c r="E492" s="16">
        <v>0</v>
      </c>
      <c r="F492" s="17">
        <v>1</v>
      </c>
    </row>
    <row r="493" spans="1:6" ht="15" customHeight="1" x14ac:dyDescent="0.2">
      <c r="A493" s="21" t="s">
        <v>351</v>
      </c>
      <c r="B493" s="12">
        <v>47</v>
      </c>
      <c r="C493" s="13">
        <v>2.2757073999999995E-2</v>
      </c>
      <c r="D493" s="13">
        <v>2.19856522E-3</v>
      </c>
      <c r="E493" s="13">
        <v>0</v>
      </c>
      <c r="F493" s="14">
        <v>14.504200000000004</v>
      </c>
    </row>
    <row r="494" spans="1:6" ht="15" customHeight="1" x14ac:dyDescent="0.2">
      <c r="A494" s="22" t="s">
        <v>529</v>
      </c>
      <c r="B494" s="15">
        <v>6</v>
      </c>
      <c r="C494" s="16">
        <v>4.8857000000000002E-4</v>
      </c>
      <c r="D494" s="16">
        <v>1.799995E-4</v>
      </c>
      <c r="E494" s="16">
        <v>0</v>
      </c>
      <c r="F494" s="17">
        <v>0.41</v>
      </c>
    </row>
    <row r="495" spans="1:6" ht="15" customHeight="1" x14ac:dyDescent="0.2">
      <c r="A495" s="22" t="s">
        <v>352</v>
      </c>
      <c r="B495" s="15">
        <v>1</v>
      </c>
      <c r="C495" s="16">
        <v>2.5714200000000003E-4</v>
      </c>
      <c r="D495" s="16">
        <v>0</v>
      </c>
      <c r="E495" s="16">
        <v>0</v>
      </c>
      <c r="F495" s="17">
        <v>0.1</v>
      </c>
    </row>
    <row r="496" spans="1:6" ht="15" customHeight="1" x14ac:dyDescent="0.2">
      <c r="A496" s="22" t="s">
        <v>353</v>
      </c>
      <c r="B496" s="15">
        <v>4</v>
      </c>
      <c r="C496" s="16">
        <v>9.5142499999999999E-4</v>
      </c>
      <c r="D496" s="16">
        <v>0</v>
      </c>
      <c r="E496" s="16">
        <v>0</v>
      </c>
      <c r="F496" s="17">
        <v>1.05</v>
      </c>
    </row>
    <row r="497" spans="1:6" ht="15" customHeight="1" x14ac:dyDescent="0.2">
      <c r="A497" s="22" t="s">
        <v>354</v>
      </c>
      <c r="B497" s="15">
        <v>1</v>
      </c>
      <c r="C497" s="16">
        <v>6.4285500000000001E-4</v>
      </c>
      <c r="D497" s="16">
        <v>0</v>
      </c>
      <c r="E497" s="16">
        <v>0</v>
      </c>
      <c r="F497" s="17">
        <v>0.2</v>
      </c>
    </row>
    <row r="498" spans="1:6" ht="15" customHeight="1" x14ac:dyDescent="0.2">
      <c r="A498" s="22" t="s">
        <v>355</v>
      </c>
      <c r="B498" s="15">
        <v>2</v>
      </c>
      <c r="C498" s="16">
        <v>2.3142799999999999E-4</v>
      </c>
      <c r="D498" s="16">
        <v>0</v>
      </c>
      <c r="E498" s="16">
        <v>0</v>
      </c>
      <c r="F498" s="17">
        <v>0.15000000000000002</v>
      </c>
    </row>
    <row r="499" spans="1:6" ht="15" customHeight="1" x14ac:dyDescent="0.2">
      <c r="A499" s="22" t="s">
        <v>147</v>
      </c>
      <c r="B499" s="15">
        <v>2</v>
      </c>
      <c r="C499" s="16">
        <v>2.4428499999999999E-3</v>
      </c>
      <c r="D499" s="16">
        <v>1.928566E-3</v>
      </c>
      <c r="E499" s="16">
        <v>0</v>
      </c>
      <c r="F499" s="17">
        <v>0.03</v>
      </c>
    </row>
    <row r="500" spans="1:6" ht="15" customHeight="1" x14ac:dyDescent="0.2">
      <c r="A500" s="22" t="s">
        <v>356</v>
      </c>
      <c r="B500" s="15">
        <v>11</v>
      </c>
      <c r="C500" s="16">
        <v>2.0571359999999998E-3</v>
      </c>
      <c r="D500" s="16">
        <v>0</v>
      </c>
      <c r="E500" s="16">
        <v>0</v>
      </c>
      <c r="F500" s="17">
        <v>4.3510000000000018</v>
      </c>
    </row>
    <row r="501" spans="1:6" ht="15" customHeight="1" x14ac:dyDescent="0.2">
      <c r="A501" s="22" t="s">
        <v>357</v>
      </c>
      <c r="B501" s="15">
        <v>8</v>
      </c>
      <c r="C501" s="16">
        <v>3.0599910000000002E-3</v>
      </c>
      <c r="D501" s="16">
        <v>5.1428400000000011E-5</v>
      </c>
      <c r="E501" s="16">
        <v>0</v>
      </c>
      <c r="F501" s="17">
        <v>1.5332000000000001</v>
      </c>
    </row>
    <row r="502" spans="1:6" ht="15" customHeight="1" x14ac:dyDescent="0.2">
      <c r="A502" s="22" t="s">
        <v>358</v>
      </c>
      <c r="B502" s="15">
        <v>2</v>
      </c>
      <c r="C502" s="16">
        <v>2.0571400000000002E-4</v>
      </c>
      <c r="D502" s="16">
        <v>0</v>
      </c>
      <c r="E502" s="16">
        <v>0</v>
      </c>
      <c r="F502" s="17">
        <v>0.06</v>
      </c>
    </row>
    <row r="503" spans="1:6" ht="15" customHeight="1" x14ac:dyDescent="0.2">
      <c r="A503" s="22" t="s">
        <v>359</v>
      </c>
      <c r="B503" s="15">
        <v>1</v>
      </c>
      <c r="C503" s="16">
        <v>3.8571320000000001E-3</v>
      </c>
      <c r="D503" s="16">
        <v>3.8571320000000003E-5</v>
      </c>
      <c r="E503" s="16">
        <v>0</v>
      </c>
      <c r="F503" s="17">
        <v>1</v>
      </c>
    </row>
    <row r="504" spans="1:6" ht="15" customHeight="1" x14ac:dyDescent="0.2">
      <c r="A504" s="22" t="s">
        <v>360</v>
      </c>
      <c r="B504" s="15">
        <v>3</v>
      </c>
      <c r="C504" s="16">
        <v>7.7142600000000008E-4</v>
      </c>
      <c r="D504" s="16">
        <v>0</v>
      </c>
      <c r="E504" s="16">
        <v>0</v>
      </c>
      <c r="F504" s="17">
        <v>0.51</v>
      </c>
    </row>
    <row r="505" spans="1:6" ht="15" customHeight="1" x14ac:dyDescent="0.2">
      <c r="A505" s="22" t="s">
        <v>361</v>
      </c>
      <c r="B505" s="15">
        <v>2</v>
      </c>
      <c r="C505" s="16">
        <v>7.7142600000000008E-4</v>
      </c>
      <c r="D505" s="16">
        <v>0</v>
      </c>
      <c r="E505" s="16">
        <v>0</v>
      </c>
      <c r="F505" s="17">
        <v>0.75</v>
      </c>
    </row>
    <row r="506" spans="1:6" ht="15" customHeight="1" x14ac:dyDescent="0.2">
      <c r="A506" s="22" t="s">
        <v>362</v>
      </c>
      <c r="B506" s="15">
        <v>3</v>
      </c>
      <c r="C506" s="16">
        <v>1.28571E-3</v>
      </c>
      <c r="D506" s="16">
        <v>0</v>
      </c>
      <c r="E506" s="16">
        <v>0</v>
      </c>
      <c r="F506" s="17">
        <v>0.36</v>
      </c>
    </row>
    <row r="507" spans="1:6" ht="15" customHeight="1" x14ac:dyDescent="0.2">
      <c r="A507" s="22" t="s">
        <v>363</v>
      </c>
      <c r="B507" s="15">
        <v>1</v>
      </c>
      <c r="C507" s="16">
        <v>5.7342690000000002E-3</v>
      </c>
      <c r="D507" s="16">
        <v>0</v>
      </c>
      <c r="E507" s="16">
        <v>0</v>
      </c>
      <c r="F507" s="17">
        <v>4</v>
      </c>
    </row>
    <row r="508" spans="1:6" ht="15" customHeight="1" x14ac:dyDescent="0.2">
      <c r="A508" s="21" t="s">
        <v>364</v>
      </c>
      <c r="B508" s="12">
        <v>35</v>
      </c>
      <c r="C508" s="13">
        <v>1.3397102000000004E-2</v>
      </c>
      <c r="D508" s="13">
        <v>3.6257039E-3</v>
      </c>
      <c r="E508" s="13">
        <v>0</v>
      </c>
      <c r="F508" s="14">
        <v>7.4401000000000002</v>
      </c>
    </row>
    <row r="509" spans="1:6" ht="15" customHeight="1" x14ac:dyDescent="0.2">
      <c r="A509" s="22" t="s">
        <v>530</v>
      </c>
      <c r="B509" s="15">
        <v>2</v>
      </c>
      <c r="C509" s="16">
        <v>9.2571099999999996E-4</v>
      </c>
      <c r="D509" s="16">
        <v>0</v>
      </c>
      <c r="E509" s="16">
        <v>0</v>
      </c>
      <c r="F509" s="17">
        <v>1.1200000000000001</v>
      </c>
    </row>
    <row r="510" spans="1:6" ht="15" customHeight="1" x14ac:dyDescent="0.2">
      <c r="A510" s="22" t="s">
        <v>365</v>
      </c>
      <c r="B510" s="15">
        <v>3</v>
      </c>
      <c r="C510" s="16">
        <v>4.0114170000000006E-3</v>
      </c>
      <c r="D510" s="16">
        <v>2.0571367999999996E-3</v>
      </c>
      <c r="E510" s="16">
        <v>0</v>
      </c>
      <c r="F510" s="17">
        <v>0.92269999999999996</v>
      </c>
    </row>
    <row r="511" spans="1:6" ht="15" customHeight="1" x14ac:dyDescent="0.2">
      <c r="A511" s="22" t="s">
        <v>366</v>
      </c>
      <c r="B511" s="15">
        <v>6</v>
      </c>
      <c r="C511" s="16">
        <v>2.2371360000000002E-3</v>
      </c>
      <c r="D511" s="16">
        <v>5.1428400000000004E-5</v>
      </c>
      <c r="E511" s="16">
        <v>0</v>
      </c>
      <c r="F511" s="17">
        <v>1.6124000000000001</v>
      </c>
    </row>
    <row r="512" spans="1:6" ht="15" customHeight="1" x14ac:dyDescent="0.2">
      <c r="A512" s="22" t="s">
        <v>367</v>
      </c>
      <c r="B512" s="15">
        <v>1</v>
      </c>
      <c r="C512" s="16">
        <v>1.79999E-4</v>
      </c>
      <c r="D512" s="16">
        <v>0</v>
      </c>
      <c r="E512" s="16">
        <v>0</v>
      </c>
      <c r="F512" s="17">
        <v>0.45</v>
      </c>
    </row>
    <row r="513" spans="1:6" ht="15" customHeight="1" x14ac:dyDescent="0.2">
      <c r="A513" s="22" t="s">
        <v>368</v>
      </c>
      <c r="B513" s="15">
        <v>17</v>
      </c>
      <c r="C513" s="16">
        <v>3.9342730000000003E-3</v>
      </c>
      <c r="D513" s="16">
        <v>1.2342823999999999E-3</v>
      </c>
      <c r="E513" s="16">
        <v>0</v>
      </c>
      <c r="F513" s="17">
        <v>2.91</v>
      </c>
    </row>
    <row r="514" spans="1:6" ht="15" customHeight="1" x14ac:dyDescent="0.2">
      <c r="A514" s="22" t="s">
        <v>63</v>
      </c>
      <c r="B514" s="15">
        <v>5</v>
      </c>
      <c r="C514" s="16">
        <v>1.851424E-3</v>
      </c>
      <c r="D514" s="16">
        <v>2.828563E-4</v>
      </c>
      <c r="E514" s="16">
        <v>0</v>
      </c>
      <c r="F514" s="17">
        <v>0.125</v>
      </c>
    </row>
    <row r="515" spans="1:6" ht="15" customHeight="1" x14ac:dyDescent="0.2">
      <c r="A515" s="22" t="s">
        <v>369</v>
      </c>
      <c r="B515" s="15">
        <v>1</v>
      </c>
      <c r="C515" s="16">
        <v>2.5714200000000003E-4</v>
      </c>
      <c r="D515" s="16">
        <v>0</v>
      </c>
      <c r="E515" s="16">
        <v>0</v>
      </c>
      <c r="F515" s="17">
        <v>0.3</v>
      </c>
    </row>
    <row r="516" spans="1:6" ht="15" customHeight="1" x14ac:dyDescent="0.2">
      <c r="A516" s="21" t="s">
        <v>370</v>
      </c>
      <c r="B516" s="12">
        <v>1</v>
      </c>
      <c r="C516" s="13">
        <v>6.4285500000000001E-4</v>
      </c>
      <c r="D516" s="13">
        <v>0</v>
      </c>
      <c r="E516" s="13">
        <v>0</v>
      </c>
      <c r="F516" s="14">
        <v>0.6</v>
      </c>
    </row>
    <row r="517" spans="1:6" ht="15" customHeight="1" x14ac:dyDescent="0.2">
      <c r="A517" s="22" t="s">
        <v>531</v>
      </c>
      <c r="B517" s="15">
        <v>1</v>
      </c>
      <c r="C517" s="16">
        <v>6.4285500000000001E-4</v>
      </c>
      <c r="D517" s="16">
        <v>0</v>
      </c>
      <c r="E517" s="16">
        <v>0</v>
      </c>
      <c r="F517" s="17">
        <v>0.6</v>
      </c>
    </row>
    <row r="518" spans="1:6" ht="21" customHeight="1" x14ac:dyDescent="0.2">
      <c r="A518" s="11" t="s">
        <v>371</v>
      </c>
      <c r="B518" s="12">
        <f>SUM(B519)</f>
        <v>17</v>
      </c>
      <c r="C518" s="13">
        <f t="shared" ref="C518:F518" si="3">SUM(C519)</f>
        <v>3.7285590000000006E-3</v>
      </c>
      <c r="D518" s="13">
        <f t="shared" si="3"/>
        <v>1.0285680000000001E-3</v>
      </c>
      <c r="E518" s="13">
        <f t="shared" si="3"/>
        <v>0</v>
      </c>
      <c r="F518" s="14">
        <f t="shared" si="3"/>
        <v>1.8140000000000001</v>
      </c>
    </row>
    <row r="519" spans="1:6" ht="15" customHeight="1" x14ac:dyDescent="0.2">
      <c r="A519" s="21" t="s">
        <v>371</v>
      </c>
      <c r="B519" s="12">
        <v>17</v>
      </c>
      <c r="C519" s="13">
        <v>3.7285590000000006E-3</v>
      </c>
      <c r="D519" s="13">
        <v>1.0285680000000001E-3</v>
      </c>
      <c r="E519" s="13">
        <v>0</v>
      </c>
      <c r="F519" s="14">
        <v>1.8140000000000001</v>
      </c>
    </row>
    <row r="520" spans="1:6" ht="15" customHeight="1" x14ac:dyDescent="0.2">
      <c r="A520" s="22" t="s">
        <v>532</v>
      </c>
      <c r="B520" s="15">
        <v>6</v>
      </c>
      <c r="C520" s="16">
        <v>1.2857099999999998E-3</v>
      </c>
      <c r="D520" s="16">
        <v>5.1428400000000005E-4</v>
      </c>
      <c r="E520" s="16">
        <v>0</v>
      </c>
      <c r="F520" s="17">
        <v>0.55160000000000009</v>
      </c>
    </row>
    <row r="521" spans="1:6" ht="15" customHeight="1" x14ac:dyDescent="0.2">
      <c r="A521" s="22" t="s">
        <v>372</v>
      </c>
      <c r="B521" s="15">
        <v>7</v>
      </c>
      <c r="C521" s="16">
        <v>1.5428520000000002E-3</v>
      </c>
      <c r="D521" s="16">
        <v>5.1428400000000005E-4</v>
      </c>
      <c r="E521" s="16">
        <v>0</v>
      </c>
      <c r="F521" s="17">
        <v>0.77</v>
      </c>
    </row>
    <row r="522" spans="1:6" ht="15" customHeight="1" x14ac:dyDescent="0.2">
      <c r="A522" s="22" t="s">
        <v>373</v>
      </c>
      <c r="B522" s="15">
        <v>3</v>
      </c>
      <c r="C522" s="16">
        <v>7.1999800000000001E-4</v>
      </c>
      <c r="D522" s="16">
        <v>0</v>
      </c>
      <c r="E522" s="16">
        <v>0</v>
      </c>
      <c r="F522" s="17">
        <v>0.36239999999999994</v>
      </c>
    </row>
    <row r="523" spans="1:6" ht="15" customHeight="1" x14ac:dyDescent="0.2">
      <c r="A523" s="22" t="s">
        <v>374</v>
      </c>
      <c r="B523" s="15">
        <v>1</v>
      </c>
      <c r="C523" s="16">
        <v>1.79999E-4</v>
      </c>
      <c r="D523" s="16">
        <v>0</v>
      </c>
      <c r="E523" s="16">
        <v>0</v>
      </c>
      <c r="F523" s="17">
        <v>0.13</v>
      </c>
    </row>
    <row r="524" spans="1:6" ht="21" customHeight="1" x14ac:dyDescent="0.2">
      <c r="A524" s="11" t="s">
        <v>375</v>
      </c>
      <c r="B524" s="12">
        <f>SUM(B525+B528)</f>
        <v>23</v>
      </c>
      <c r="C524" s="13">
        <f>SUM(C525+C528)</f>
        <v>7.7656910000000008E-3</v>
      </c>
      <c r="D524" s="13">
        <f t="shared" ref="D524:E524" si="4">SUM(D525+D528)</f>
        <v>1.7999942499999999E-3</v>
      </c>
      <c r="E524" s="13">
        <f t="shared" si="4"/>
        <v>0</v>
      </c>
      <c r="F524" s="14">
        <f>SUM(F525+F528)</f>
        <v>2.5362999999999998</v>
      </c>
    </row>
    <row r="525" spans="1:6" ht="15" customHeight="1" x14ac:dyDescent="0.2">
      <c r="A525" s="21" t="s">
        <v>376</v>
      </c>
      <c r="B525" s="12">
        <v>11</v>
      </c>
      <c r="C525" s="13">
        <v>1.6971379999999999E-3</v>
      </c>
      <c r="D525" s="13">
        <v>0</v>
      </c>
      <c r="E525" s="13">
        <v>0</v>
      </c>
      <c r="F525" s="14">
        <v>0.77429999999999999</v>
      </c>
    </row>
    <row r="526" spans="1:6" ht="15" customHeight="1" x14ac:dyDescent="0.2">
      <c r="A526" s="22" t="s">
        <v>533</v>
      </c>
      <c r="B526" s="15">
        <v>1</v>
      </c>
      <c r="C526" s="16">
        <v>1.2857100000000001E-4</v>
      </c>
      <c r="D526" s="16">
        <v>0</v>
      </c>
      <c r="E526" s="16">
        <v>0</v>
      </c>
      <c r="F526" s="17">
        <v>0.1</v>
      </c>
    </row>
    <row r="527" spans="1:6" ht="15" customHeight="1" x14ac:dyDescent="0.2">
      <c r="A527" s="22" t="s">
        <v>377</v>
      </c>
      <c r="B527" s="15">
        <v>10</v>
      </c>
      <c r="C527" s="16">
        <v>1.5685669999999999E-3</v>
      </c>
      <c r="D527" s="16">
        <v>0</v>
      </c>
      <c r="E527" s="16">
        <v>0</v>
      </c>
      <c r="F527" s="17">
        <v>0.6742999999999999</v>
      </c>
    </row>
    <row r="528" spans="1:6" ht="15" customHeight="1" x14ac:dyDescent="0.2">
      <c r="A528" s="21" t="s">
        <v>186</v>
      </c>
      <c r="B528" s="12">
        <v>12</v>
      </c>
      <c r="C528" s="13">
        <v>6.0685530000000008E-3</v>
      </c>
      <c r="D528" s="13">
        <v>1.7999942499999999E-3</v>
      </c>
      <c r="E528" s="13">
        <v>0</v>
      </c>
      <c r="F528" s="14">
        <v>1.7619999999999998</v>
      </c>
    </row>
    <row r="529" spans="1:6" ht="15" customHeight="1" x14ac:dyDescent="0.2">
      <c r="A529" s="22" t="s">
        <v>378</v>
      </c>
      <c r="B529" s="15">
        <v>12</v>
      </c>
      <c r="C529" s="16">
        <v>6.0685530000000008E-3</v>
      </c>
      <c r="D529" s="16">
        <v>1.7999942499999999E-3</v>
      </c>
      <c r="E529" s="16">
        <v>0</v>
      </c>
      <c r="F529" s="17">
        <v>1.7619999999999998</v>
      </c>
    </row>
    <row r="530" spans="1:6" ht="21" customHeight="1" x14ac:dyDescent="0.2">
      <c r="A530" s="11" t="s">
        <v>379</v>
      </c>
      <c r="B530" s="12">
        <f>SUM(B531+B540+B548+B561+B567+B577+B580+B582)</f>
        <v>383</v>
      </c>
      <c r="C530" s="13">
        <f>SUM(C531+C540+C548+C561+C567+C577+C580+C582)</f>
        <v>1.4996476860000003</v>
      </c>
      <c r="D530" s="13">
        <f t="shared" ref="D530:F530" si="5">SUM(D531+D540+D548+D561+D567+D577+D580+D582)</f>
        <v>0.15063009259175567</v>
      </c>
      <c r="E530" s="13">
        <f t="shared" si="5"/>
        <v>0</v>
      </c>
      <c r="F530" s="14">
        <f t="shared" si="5"/>
        <v>739.0444</v>
      </c>
    </row>
    <row r="531" spans="1:6" ht="15" customHeight="1" x14ac:dyDescent="0.2">
      <c r="A531" s="21" t="s">
        <v>380</v>
      </c>
      <c r="B531" s="12">
        <v>130</v>
      </c>
      <c r="C531" s="13">
        <v>9.5214059000000031E-2</v>
      </c>
      <c r="D531" s="13">
        <v>2.0668053685119047E-2</v>
      </c>
      <c r="E531" s="13">
        <v>0</v>
      </c>
      <c r="F531" s="14">
        <v>30.5122</v>
      </c>
    </row>
    <row r="532" spans="1:6" ht="15" customHeight="1" x14ac:dyDescent="0.2">
      <c r="A532" s="22" t="s">
        <v>534</v>
      </c>
      <c r="B532" s="15">
        <v>18</v>
      </c>
      <c r="C532" s="16">
        <v>1.3911386000000001E-2</v>
      </c>
      <c r="D532" s="16">
        <v>2.6485637500000001E-3</v>
      </c>
      <c r="E532" s="16">
        <v>0</v>
      </c>
      <c r="F532" s="17">
        <v>3.531600000000001</v>
      </c>
    </row>
    <row r="533" spans="1:6" ht="15" customHeight="1" x14ac:dyDescent="0.2">
      <c r="A533" s="22" t="s">
        <v>381</v>
      </c>
      <c r="B533" s="15">
        <v>20</v>
      </c>
      <c r="C533" s="16">
        <v>9.5142569999999999E-3</v>
      </c>
      <c r="D533" s="16">
        <v>3.9085602333333337E-3</v>
      </c>
      <c r="E533" s="16">
        <v>0</v>
      </c>
      <c r="F533" s="17">
        <v>3.81</v>
      </c>
    </row>
    <row r="534" spans="1:6" ht="15" customHeight="1" x14ac:dyDescent="0.2">
      <c r="A534" s="22" t="s">
        <v>382</v>
      </c>
      <c r="B534" s="15">
        <v>3</v>
      </c>
      <c r="C534" s="16">
        <v>1.0028540000000001E-3</v>
      </c>
      <c r="D534" s="16">
        <v>0</v>
      </c>
      <c r="E534" s="16">
        <v>0</v>
      </c>
      <c r="F534" s="17">
        <v>0.40000000000000008</v>
      </c>
    </row>
    <row r="535" spans="1:6" ht="15" customHeight="1" x14ac:dyDescent="0.2">
      <c r="A535" s="22" t="s">
        <v>383</v>
      </c>
      <c r="B535" s="15">
        <v>48</v>
      </c>
      <c r="C535" s="16">
        <v>2.2422787999999996E-2</v>
      </c>
      <c r="D535" s="16">
        <v>2.96999068095238E-3</v>
      </c>
      <c r="E535" s="16">
        <v>0</v>
      </c>
      <c r="F535" s="17">
        <v>12.637499999999999</v>
      </c>
    </row>
    <row r="536" spans="1:6" ht="15" customHeight="1" x14ac:dyDescent="0.2">
      <c r="A536" s="22" t="s">
        <v>384</v>
      </c>
      <c r="B536" s="15">
        <v>2</v>
      </c>
      <c r="C536" s="16">
        <v>2.7714264000000002E-2</v>
      </c>
      <c r="D536" s="16">
        <v>7.9523773333333332E-3</v>
      </c>
      <c r="E536" s="16">
        <v>0</v>
      </c>
      <c r="F536" s="17">
        <v>2.5</v>
      </c>
    </row>
    <row r="537" spans="1:6" ht="15" customHeight="1" x14ac:dyDescent="0.2">
      <c r="A537" s="22" t="s">
        <v>385</v>
      </c>
      <c r="B537" s="15">
        <v>10</v>
      </c>
      <c r="C537" s="16">
        <v>3.8828460000000014E-3</v>
      </c>
      <c r="D537" s="16">
        <v>0</v>
      </c>
      <c r="E537" s="16">
        <v>0</v>
      </c>
      <c r="F537" s="17">
        <v>1.3325</v>
      </c>
    </row>
    <row r="538" spans="1:6" ht="15" customHeight="1" x14ac:dyDescent="0.2">
      <c r="A538" s="22" t="s">
        <v>386</v>
      </c>
      <c r="B538" s="15">
        <v>12</v>
      </c>
      <c r="C538" s="16">
        <v>3.5485609999999996E-3</v>
      </c>
      <c r="D538" s="16">
        <v>6.1714078749999996E-4</v>
      </c>
      <c r="E538" s="16">
        <v>0</v>
      </c>
      <c r="F538" s="17">
        <v>1.585</v>
      </c>
    </row>
    <row r="539" spans="1:6" ht="15" customHeight="1" x14ac:dyDescent="0.2">
      <c r="A539" s="22" t="s">
        <v>387</v>
      </c>
      <c r="B539" s="15">
        <v>17</v>
      </c>
      <c r="C539" s="16">
        <v>1.3217102999999999E-2</v>
      </c>
      <c r="D539" s="16">
        <v>2.5714208999999999E-3</v>
      </c>
      <c r="E539" s="16">
        <v>0</v>
      </c>
      <c r="F539" s="17">
        <v>4.7155999999999993</v>
      </c>
    </row>
    <row r="540" spans="1:6" ht="15" customHeight="1" x14ac:dyDescent="0.2">
      <c r="A540" s="21" t="s">
        <v>388</v>
      </c>
      <c r="B540" s="12">
        <v>43</v>
      </c>
      <c r="C540" s="13">
        <v>0.11666846400000003</v>
      </c>
      <c r="D540" s="13">
        <v>3.053140936816778E-2</v>
      </c>
      <c r="E540" s="13">
        <v>0</v>
      </c>
      <c r="F540" s="14">
        <v>32.610199999999992</v>
      </c>
    </row>
    <row r="541" spans="1:6" ht="15" customHeight="1" x14ac:dyDescent="0.2">
      <c r="A541" s="22" t="s">
        <v>535</v>
      </c>
      <c r="B541" s="15">
        <v>2</v>
      </c>
      <c r="C541" s="16">
        <v>8.9999700000000004E-4</v>
      </c>
      <c r="D541" s="16">
        <v>0</v>
      </c>
      <c r="E541" s="16">
        <v>0</v>
      </c>
      <c r="F541" s="17">
        <v>1</v>
      </c>
    </row>
    <row r="542" spans="1:6" ht="15" customHeight="1" x14ac:dyDescent="0.2">
      <c r="A542" s="22" t="s">
        <v>389</v>
      </c>
      <c r="B542" s="15">
        <v>6</v>
      </c>
      <c r="C542" s="16">
        <v>9.6685429999999999E-3</v>
      </c>
      <c r="D542" s="16">
        <v>1.5428529999999998E-3</v>
      </c>
      <c r="E542" s="16">
        <v>0</v>
      </c>
      <c r="F542" s="17">
        <v>2.9499999999999997</v>
      </c>
    </row>
    <row r="543" spans="1:6" ht="15" customHeight="1" x14ac:dyDescent="0.2">
      <c r="A543" s="22" t="s">
        <v>390</v>
      </c>
      <c r="B543" s="15">
        <v>9</v>
      </c>
      <c r="C543" s="16">
        <v>3.59999E-3</v>
      </c>
      <c r="D543" s="16">
        <v>1.5428550980392162E-4</v>
      </c>
      <c r="E543" s="16">
        <v>0</v>
      </c>
      <c r="F543" s="17">
        <v>4.2279999999999998</v>
      </c>
    </row>
    <row r="544" spans="1:6" ht="15" customHeight="1" x14ac:dyDescent="0.2">
      <c r="A544" s="22" t="s">
        <v>391</v>
      </c>
      <c r="B544" s="15">
        <v>13</v>
      </c>
      <c r="C544" s="16">
        <v>6.1494251999999999E-2</v>
      </c>
      <c r="D544" s="16">
        <v>1.656856646153846E-2</v>
      </c>
      <c r="E544" s="16">
        <v>0</v>
      </c>
      <c r="F544" s="17">
        <v>15.679999999999996</v>
      </c>
    </row>
    <row r="545" spans="1:6" ht="15" customHeight="1" x14ac:dyDescent="0.2">
      <c r="A545" s="22" t="s">
        <v>392</v>
      </c>
      <c r="B545" s="15">
        <v>3</v>
      </c>
      <c r="C545" s="16">
        <v>3.0514283999999999E-2</v>
      </c>
      <c r="D545" s="16">
        <v>9.0000000000000011E-3</v>
      </c>
      <c r="E545" s="16">
        <v>0</v>
      </c>
      <c r="F545" s="17">
        <v>6.0315999999999992</v>
      </c>
    </row>
    <row r="546" spans="1:6" ht="15" customHeight="1" x14ac:dyDescent="0.2">
      <c r="A546" s="22" t="s">
        <v>393</v>
      </c>
      <c r="B546" s="15">
        <v>2</v>
      </c>
      <c r="C546" s="16">
        <v>2.5714200000000003E-4</v>
      </c>
      <c r="D546" s="16">
        <v>5.1428285714285716E-5</v>
      </c>
      <c r="E546" s="16">
        <v>0</v>
      </c>
      <c r="F546" s="17">
        <v>0.16</v>
      </c>
    </row>
    <row r="547" spans="1:6" ht="15" customHeight="1" x14ac:dyDescent="0.2">
      <c r="A547" s="22" t="s">
        <v>394</v>
      </c>
      <c r="B547" s="15">
        <v>8</v>
      </c>
      <c r="C547" s="16">
        <v>1.0234255999999999E-2</v>
      </c>
      <c r="D547" s="16">
        <v>3.214276111111111E-3</v>
      </c>
      <c r="E547" s="16">
        <v>0</v>
      </c>
      <c r="F547" s="17">
        <v>2.5606</v>
      </c>
    </row>
    <row r="548" spans="1:6" ht="15" customHeight="1" x14ac:dyDescent="0.2">
      <c r="A548" s="21" t="s">
        <v>395</v>
      </c>
      <c r="B548" s="12">
        <v>101</v>
      </c>
      <c r="C548" s="13">
        <v>0.28062252800000004</v>
      </c>
      <c r="D548" s="13">
        <v>1.9535678053333328E-2</v>
      </c>
      <c r="E548" s="13">
        <v>0</v>
      </c>
      <c r="F548" s="14">
        <v>158.69459999999998</v>
      </c>
    </row>
    <row r="549" spans="1:6" ht="15" customHeight="1" x14ac:dyDescent="0.2">
      <c r="A549" s="22" t="s">
        <v>536</v>
      </c>
      <c r="B549" s="15">
        <v>19</v>
      </c>
      <c r="C549" s="16">
        <v>2.8259916E-2</v>
      </c>
      <c r="D549" s="16">
        <v>1.0285641999999998E-4</v>
      </c>
      <c r="E549" s="16">
        <v>0</v>
      </c>
      <c r="F549" s="17">
        <v>18.919999999999998</v>
      </c>
    </row>
    <row r="550" spans="1:6" ht="15" customHeight="1" x14ac:dyDescent="0.2">
      <c r="A550" s="22" t="s">
        <v>396</v>
      </c>
      <c r="B550" s="15">
        <v>3</v>
      </c>
      <c r="C550" s="16">
        <v>8.9999700000000004E-4</v>
      </c>
      <c r="D550" s="16">
        <v>1.799994E-4</v>
      </c>
      <c r="E550" s="16">
        <v>0</v>
      </c>
      <c r="F550" s="17">
        <v>0.36000000000000004</v>
      </c>
    </row>
    <row r="551" spans="1:6" ht="15" customHeight="1" x14ac:dyDescent="0.2">
      <c r="A551" s="22" t="s">
        <v>397</v>
      </c>
      <c r="B551" s="15">
        <v>4</v>
      </c>
      <c r="C551" s="16">
        <v>4.6285500000000003E-4</v>
      </c>
      <c r="D551" s="16">
        <v>0</v>
      </c>
      <c r="E551" s="16">
        <v>0</v>
      </c>
      <c r="F551" s="17">
        <v>0.34</v>
      </c>
    </row>
    <row r="552" spans="1:6" ht="15" customHeight="1" x14ac:dyDescent="0.2">
      <c r="A552" s="22" t="s">
        <v>398</v>
      </c>
      <c r="B552" s="15">
        <v>1</v>
      </c>
      <c r="C552" s="16">
        <v>6.4285500000000001E-4</v>
      </c>
      <c r="D552" s="16">
        <v>0</v>
      </c>
      <c r="E552" s="16">
        <v>0</v>
      </c>
      <c r="F552" s="17">
        <v>2.5000000000000001E-2</v>
      </c>
    </row>
    <row r="553" spans="1:6" ht="15" customHeight="1" x14ac:dyDescent="0.2">
      <c r="A553" s="22" t="s">
        <v>399</v>
      </c>
      <c r="B553" s="15">
        <v>2</v>
      </c>
      <c r="C553" s="16">
        <v>8.9999700000000004E-4</v>
      </c>
      <c r="D553" s="16">
        <v>1.2857100000000001E-4</v>
      </c>
      <c r="E553" s="16">
        <v>0</v>
      </c>
      <c r="F553" s="17">
        <v>0.15</v>
      </c>
    </row>
    <row r="554" spans="1:6" ht="15" customHeight="1" x14ac:dyDescent="0.2">
      <c r="A554" s="22" t="s">
        <v>400</v>
      </c>
      <c r="B554" s="15">
        <v>1</v>
      </c>
      <c r="C554" s="16">
        <v>5.1428400000000005E-4</v>
      </c>
      <c r="D554" s="16">
        <v>0</v>
      </c>
      <c r="E554" s="16">
        <v>0</v>
      </c>
      <c r="F554" s="17">
        <v>0.25</v>
      </c>
    </row>
    <row r="555" spans="1:6" ht="15" customHeight="1" x14ac:dyDescent="0.2">
      <c r="A555" s="22" t="s">
        <v>246</v>
      </c>
      <c r="B555" s="15">
        <v>15</v>
      </c>
      <c r="C555" s="16">
        <v>4.0751367000000004E-2</v>
      </c>
      <c r="D555" s="16">
        <v>2.3657074333333331E-3</v>
      </c>
      <c r="E555" s="16">
        <v>0</v>
      </c>
      <c r="F555" s="17">
        <v>28.650000000000009</v>
      </c>
    </row>
    <row r="556" spans="1:6" ht="15" customHeight="1" x14ac:dyDescent="0.2">
      <c r="A556" s="22" t="s">
        <v>401</v>
      </c>
      <c r="B556" s="15">
        <v>1</v>
      </c>
      <c r="C556" s="16">
        <v>5.1428400000000005E-4</v>
      </c>
      <c r="D556" s="16">
        <v>0</v>
      </c>
      <c r="E556" s="16">
        <v>0</v>
      </c>
      <c r="F556" s="17">
        <v>0.4</v>
      </c>
    </row>
    <row r="557" spans="1:6" ht="15" customHeight="1" x14ac:dyDescent="0.2">
      <c r="A557" s="22" t="s">
        <v>402</v>
      </c>
      <c r="B557" s="15">
        <v>28</v>
      </c>
      <c r="C557" s="16">
        <v>5.9399800000000018E-3</v>
      </c>
      <c r="D557" s="16">
        <v>1.2599958000000001E-3</v>
      </c>
      <c r="E557" s="16">
        <v>0</v>
      </c>
      <c r="F557" s="17">
        <v>1.6095999999999997</v>
      </c>
    </row>
    <row r="558" spans="1:6" ht="15" customHeight="1" x14ac:dyDescent="0.2">
      <c r="A558" s="22" t="s">
        <v>403</v>
      </c>
      <c r="B558" s="15">
        <v>4</v>
      </c>
      <c r="C558" s="16">
        <v>2.1857079999999997E-3</v>
      </c>
      <c r="D558" s="16">
        <v>1.2857099999999999E-4</v>
      </c>
      <c r="E558" s="16">
        <v>0</v>
      </c>
      <c r="F558" s="17">
        <v>2.8</v>
      </c>
    </row>
    <row r="559" spans="1:6" ht="15" customHeight="1" x14ac:dyDescent="0.2">
      <c r="A559" s="22" t="s">
        <v>404</v>
      </c>
      <c r="B559" s="15">
        <v>21</v>
      </c>
      <c r="C559" s="16">
        <v>0.19929414299999998</v>
      </c>
      <c r="D559" s="16">
        <v>1.5369977000000002E-2</v>
      </c>
      <c r="E559" s="16">
        <v>0</v>
      </c>
      <c r="F559" s="17">
        <v>104.86</v>
      </c>
    </row>
    <row r="560" spans="1:6" ht="15" customHeight="1" x14ac:dyDescent="0.2">
      <c r="A560" s="22" t="s">
        <v>405</v>
      </c>
      <c r="B560" s="15">
        <v>2</v>
      </c>
      <c r="C560" s="16">
        <v>2.5714200000000003E-4</v>
      </c>
      <c r="D560" s="16">
        <v>0</v>
      </c>
      <c r="E560" s="16">
        <v>0</v>
      </c>
      <c r="F560" s="17">
        <v>0.32999999999999996</v>
      </c>
    </row>
    <row r="561" spans="1:6" ht="15" customHeight="1" x14ac:dyDescent="0.2">
      <c r="A561" s="21" t="s">
        <v>406</v>
      </c>
      <c r="B561" s="12">
        <v>38</v>
      </c>
      <c r="C561" s="13">
        <v>0.18533132799999999</v>
      </c>
      <c r="D561" s="13">
        <v>4.9348558405590048E-2</v>
      </c>
      <c r="E561" s="13">
        <v>0</v>
      </c>
      <c r="F561" s="14">
        <v>117.38039999999999</v>
      </c>
    </row>
    <row r="562" spans="1:6" ht="15" customHeight="1" x14ac:dyDescent="0.2">
      <c r="A562" s="22" t="s">
        <v>537</v>
      </c>
      <c r="B562" s="15">
        <v>3</v>
      </c>
      <c r="C562" s="16">
        <v>5.0334284999999999E-2</v>
      </c>
      <c r="D562" s="16">
        <v>1.2679999400000003E-2</v>
      </c>
      <c r="E562" s="16">
        <v>0</v>
      </c>
      <c r="F562" s="17">
        <v>6.09</v>
      </c>
    </row>
    <row r="563" spans="1:6" ht="15" customHeight="1" x14ac:dyDescent="0.2">
      <c r="A563" s="22" t="s">
        <v>407</v>
      </c>
      <c r="B563" s="15">
        <v>22</v>
      </c>
      <c r="C563" s="16">
        <v>0.12522564200000003</v>
      </c>
      <c r="D563" s="16">
        <v>3.5768561918633542E-2</v>
      </c>
      <c r="E563" s="16">
        <v>0</v>
      </c>
      <c r="F563" s="17">
        <v>103.85100000000001</v>
      </c>
    </row>
    <row r="564" spans="1:6" ht="15" customHeight="1" x14ac:dyDescent="0.2">
      <c r="A564" s="22" t="s">
        <v>408</v>
      </c>
      <c r="B564" s="15">
        <v>6</v>
      </c>
      <c r="C564" s="16">
        <v>4.551416E-3</v>
      </c>
      <c r="D564" s="16">
        <v>5.1428408695652179E-4</v>
      </c>
      <c r="E564" s="16">
        <v>0</v>
      </c>
      <c r="F564" s="17">
        <v>4.2093999999999996</v>
      </c>
    </row>
    <row r="565" spans="1:6" ht="15" customHeight="1" x14ac:dyDescent="0.2">
      <c r="A565" s="22" t="s">
        <v>409</v>
      </c>
      <c r="B565" s="15">
        <v>4</v>
      </c>
      <c r="C565" s="16">
        <v>5.6571300000000002E-4</v>
      </c>
      <c r="D565" s="16">
        <v>3.8571300000000004E-4</v>
      </c>
      <c r="E565" s="16">
        <v>0</v>
      </c>
      <c r="F565" s="17">
        <v>0.3</v>
      </c>
    </row>
    <row r="566" spans="1:6" ht="15" customHeight="1" x14ac:dyDescent="0.2">
      <c r="A566" s="22" t="s">
        <v>410</v>
      </c>
      <c r="B566" s="15">
        <v>3</v>
      </c>
      <c r="C566" s="16">
        <v>4.6542720000000001E-3</v>
      </c>
      <c r="D566" s="16">
        <v>0</v>
      </c>
      <c r="E566" s="16">
        <v>0</v>
      </c>
      <c r="F566" s="17">
        <v>2.9299999999999997</v>
      </c>
    </row>
    <row r="567" spans="1:6" ht="15" customHeight="1" x14ac:dyDescent="0.2">
      <c r="A567" s="21" t="s">
        <v>411</v>
      </c>
      <c r="B567" s="12">
        <v>37</v>
      </c>
      <c r="C567" s="13">
        <v>0.42980277100000003</v>
      </c>
      <c r="D567" s="13">
        <v>1.5428527E-3</v>
      </c>
      <c r="E567" s="13">
        <v>0</v>
      </c>
      <c r="F567" s="14">
        <v>69.262</v>
      </c>
    </row>
    <row r="568" spans="1:6" ht="15" customHeight="1" x14ac:dyDescent="0.2">
      <c r="A568" s="22" t="s">
        <v>538</v>
      </c>
      <c r="B568" s="15">
        <v>3</v>
      </c>
      <c r="C568" s="16">
        <v>1.9285659999999998E-3</v>
      </c>
      <c r="D568" s="16">
        <v>1.2857100000000001E-4</v>
      </c>
      <c r="E568" s="16">
        <v>0</v>
      </c>
      <c r="F568" s="17">
        <v>8.7999999999999989</v>
      </c>
    </row>
    <row r="569" spans="1:6" ht="15" customHeight="1" x14ac:dyDescent="0.2">
      <c r="A569" s="22" t="s">
        <v>412</v>
      </c>
      <c r="B569" s="15">
        <v>3</v>
      </c>
      <c r="C569" s="16">
        <v>2.5714209999999999E-3</v>
      </c>
      <c r="D569" s="16">
        <v>7.7142660000000017E-4</v>
      </c>
      <c r="E569" s="16">
        <v>0</v>
      </c>
      <c r="F569" s="17">
        <v>1</v>
      </c>
    </row>
    <row r="570" spans="1:6" ht="15" customHeight="1" x14ac:dyDescent="0.2">
      <c r="A570" s="22" t="s">
        <v>413</v>
      </c>
      <c r="B570" s="15">
        <v>8</v>
      </c>
      <c r="C570" s="16">
        <v>4.8599849999999998E-3</v>
      </c>
      <c r="D570" s="16">
        <v>5.1428420000000001E-4</v>
      </c>
      <c r="E570" s="16">
        <v>0</v>
      </c>
      <c r="F570" s="17">
        <v>2.15</v>
      </c>
    </row>
    <row r="571" spans="1:6" ht="15" customHeight="1" x14ac:dyDescent="0.2">
      <c r="A571" s="22" t="s">
        <v>414</v>
      </c>
      <c r="B571" s="15">
        <v>1</v>
      </c>
      <c r="C571" s="16">
        <v>1.2857109999999999E-3</v>
      </c>
      <c r="D571" s="16">
        <v>0</v>
      </c>
      <c r="E571" s="16">
        <v>0</v>
      </c>
      <c r="F571" s="17">
        <v>0.4</v>
      </c>
    </row>
    <row r="572" spans="1:6" ht="15" customHeight="1" x14ac:dyDescent="0.2">
      <c r="A572" s="22" t="s">
        <v>415</v>
      </c>
      <c r="B572" s="15">
        <v>6</v>
      </c>
      <c r="C572" s="16">
        <v>2.2885640000000007E-3</v>
      </c>
      <c r="D572" s="16">
        <v>1.2857090000000001E-4</v>
      </c>
      <c r="E572" s="16">
        <v>0</v>
      </c>
      <c r="F572" s="17">
        <v>0.85</v>
      </c>
    </row>
    <row r="573" spans="1:6" ht="15" customHeight="1" x14ac:dyDescent="0.2">
      <c r="A573" s="22" t="s">
        <v>416</v>
      </c>
      <c r="B573" s="15">
        <v>3</v>
      </c>
      <c r="C573" s="16">
        <v>8.1771199999999995E-3</v>
      </c>
      <c r="D573" s="16">
        <v>0</v>
      </c>
      <c r="E573" s="16">
        <v>0</v>
      </c>
      <c r="F573" s="17">
        <v>0.35000000000000003</v>
      </c>
    </row>
    <row r="574" spans="1:6" ht="15" customHeight="1" x14ac:dyDescent="0.2">
      <c r="A574" s="22" t="s">
        <v>417</v>
      </c>
      <c r="B574" s="15">
        <v>8</v>
      </c>
      <c r="C574" s="16">
        <v>6.299982E-3</v>
      </c>
      <c r="D574" s="16">
        <v>0</v>
      </c>
      <c r="E574" s="16">
        <v>0</v>
      </c>
      <c r="F574" s="17">
        <v>3.3499999999999996</v>
      </c>
    </row>
    <row r="575" spans="1:6" ht="15" customHeight="1" x14ac:dyDescent="0.2">
      <c r="A575" s="22" t="s">
        <v>418</v>
      </c>
      <c r="B575" s="15">
        <v>4</v>
      </c>
      <c r="C575" s="16">
        <v>0.40213428000000001</v>
      </c>
      <c r="D575" s="16">
        <v>0</v>
      </c>
      <c r="E575" s="16">
        <v>0</v>
      </c>
      <c r="F575" s="17">
        <v>52.36</v>
      </c>
    </row>
    <row r="576" spans="1:6" ht="15" customHeight="1" x14ac:dyDescent="0.2">
      <c r="A576" s="22" t="s">
        <v>476</v>
      </c>
      <c r="B576" s="15">
        <v>1</v>
      </c>
      <c r="C576" s="16">
        <v>2.5714200000000003E-4</v>
      </c>
      <c r="D576" s="16">
        <v>0</v>
      </c>
      <c r="E576" s="16">
        <v>0</v>
      </c>
      <c r="F576" s="17">
        <v>2E-3</v>
      </c>
    </row>
    <row r="577" spans="1:6" ht="15" customHeight="1" x14ac:dyDescent="0.2">
      <c r="A577" s="21" t="s">
        <v>419</v>
      </c>
      <c r="B577" s="12">
        <v>6</v>
      </c>
      <c r="C577" s="13">
        <v>1.9542800000000001E-3</v>
      </c>
      <c r="D577" s="13">
        <v>2.8542747499999999E-4</v>
      </c>
      <c r="E577" s="13">
        <v>0</v>
      </c>
      <c r="F577" s="14">
        <v>3.87</v>
      </c>
    </row>
    <row r="578" spans="1:6" ht="15" customHeight="1" x14ac:dyDescent="0.2">
      <c r="A578" s="22" t="s">
        <v>419</v>
      </c>
      <c r="B578" s="15">
        <v>1</v>
      </c>
      <c r="C578" s="16">
        <v>8.2285500000000005E-4</v>
      </c>
      <c r="D578" s="16">
        <v>5.142843750000001E-5</v>
      </c>
      <c r="E578" s="16">
        <v>0</v>
      </c>
      <c r="F578" s="17">
        <v>3</v>
      </c>
    </row>
    <row r="579" spans="1:6" ht="15" customHeight="1" x14ac:dyDescent="0.2">
      <c r="A579" s="22" t="s">
        <v>420</v>
      </c>
      <c r="B579" s="15">
        <v>5</v>
      </c>
      <c r="C579" s="16">
        <v>1.1314250000000001E-3</v>
      </c>
      <c r="D579" s="16">
        <v>2.3399903749999999E-4</v>
      </c>
      <c r="E579" s="16">
        <v>0</v>
      </c>
      <c r="F579" s="17">
        <v>0.86999999999999988</v>
      </c>
    </row>
    <row r="580" spans="1:6" ht="15" customHeight="1" x14ac:dyDescent="0.2">
      <c r="A580" s="21" t="s">
        <v>421</v>
      </c>
      <c r="B580" s="12">
        <v>7</v>
      </c>
      <c r="C580" s="13">
        <v>0.38426855900000007</v>
      </c>
      <c r="D580" s="13">
        <v>2.8280971254545453E-2</v>
      </c>
      <c r="E580" s="13">
        <v>0</v>
      </c>
      <c r="F580" s="14">
        <v>322.86999999999995</v>
      </c>
    </row>
    <row r="581" spans="1:6" ht="15" customHeight="1" x14ac:dyDescent="0.2">
      <c r="A581" s="22" t="s">
        <v>422</v>
      </c>
      <c r="B581" s="15">
        <v>7</v>
      </c>
      <c r="C581" s="16">
        <v>0.38426855900000007</v>
      </c>
      <c r="D581" s="16">
        <v>2.8280971254545453E-2</v>
      </c>
      <c r="E581" s="16">
        <v>0</v>
      </c>
      <c r="F581" s="17">
        <v>322.86999999999995</v>
      </c>
    </row>
    <row r="582" spans="1:6" ht="15" customHeight="1" x14ac:dyDescent="0.2">
      <c r="A582" s="24" t="s">
        <v>477</v>
      </c>
      <c r="B582" s="12">
        <v>21</v>
      </c>
      <c r="C582" s="13">
        <v>5.7856970000000002E-3</v>
      </c>
      <c r="D582" s="13">
        <v>4.3714165E-4</v>
      </c>
      <c r="E582" s="13">
        <v>0</v>
      </c>
      <c r="F582" s="14">
        <v>3.8450000000000006</v>
      </c>
    </row>
    <row r="583" spans="1:6" ht="15" customHeight="1" x14ac:dyDescent="0.2">
      <c r="A583" s="25" t="s">
        <v>477</v>
      </c>
      <c r="B583" s="15">
        <v>4</v>
      </c>
      <c r="C583" s="16">
        <v>2.0314220000000002E-3</v>
      </c>
      <c r="D583" s="16">
        <v>3.0857040000000001E-4</v>
      </c>
      <c r="E583" s="16">
        <v>0</v>
      </c>
      <c r="F583" s="17">
        <v>1.2150000000000001</v>
      </c>
    </row>
    <row r="584" spans="1:6" ht="15" customHeight="1" x14ac:dyDescent="0.2">
      <c r="A584" s="25" t="s">
        <v>478</v>
      </c>
      <c r="B584" s="15">
        <v>11</v>
      </c>
      <c r="C584" s="16">
        <v>2.0828510000000001E-3</v>
      </c>
      <c r="D584" s="16">
        <v>2.5713999999999998E-5</v>
      </c>
      <c r="E584" s="16">
        <v>0</v>
      </c>
      <c r="F584" s="17">
        <v>1.62</v>
      </c>
    </row>
    <row r="585" spans="1:6" ht="15" customHeight="1" x14ac:dyDescent="0.2">
      <c r="A585" s="26" t="s">
        <v>479</v>
      </c>
      <c r="B585" s="18">
        <v>6</v>
      </c>
      <c r="C585" s="19">
        <v>1.6714240000000003E-3</v>
      </c>
      <c r="D585" s="19">
        <v>1.0285725E-4</v>
      </c>
      <c r="E585" s="19">
        <v>0</v>
      </c>
      <c r="F585" s="20">
        <v>1.01</v>
      </c>
    </row>
    <row r="586" spans="1:6" s="9" customFormat="1" ht="18" customHeight="1" x14ac:dyDescent="0.25">
      <c r="A586" s="33" t="s">
        <v>544</v>
      </c>
      <c r="B586" s="33"/>
      <c r="C586" s="33"/>
      <c r="D586" s="33"/>
      <c r="E586" s="33"/>
      <c r="F586" s="33"/>
    </row>
    <row r="587" spans="1:6" ht="15" customHeight="1" x14ac:dyDescent="0.2">
      <c r="A587" s="27" t="s">
        <v>469</v>
      </c>
      <c r="B587" s="27"/>
      <c r="C587" s="27"/>
      <c r="D587" s="27"/>
      <c r="E587" s="27"/>
      <c r="F587" s="6"/>
    </row>
    <row r="588" spans="1:6" ht="15" customHeight="1" x14ac:dyDescent="0.25">
      <c r="A588" s="2" t="s">
        <v>470</v>
      </c>
      <c r="B588" s="3"/>
      <c r="C588" s="3"/>
      <c r="D588" s="3"/>
      <c r="E588" s="3"/>
    </row>
    <row r="589" spans="1:6" ht="12" customHeight="1" x14ac:dyDescent="0.25">
      <c r="A589" s="4" t="s">
        <v>475</v>
      </c>
      <c r="B589" s="3"/>
      <c r="C589" s="3"/>
      <c r="D589" s="3"/>
      <c r="E589" s="3"/>
    </row>
    <row r="590" spans="1:6" ht="15" customHeight="1" x14ac:dyDescent="0.25">
      <c r="A590" s="5" t="s">
        <v>471</v>
      </c>
      <c r="B590" s="3"/>
      <c r="C590" s="3"/>
      <c r="D590" s="3"/>
      <c r="E590" s="3"/>
    </row>
  </sheetData>
  <mergeCells count="7">
    <mergeCell ref="A587:E587"/>
    <mergeCell ref="A1:F1"/>
    <mergeCell ref="B2:B3"/>
    <mergeCell ref="C2:E2"/>
    <mergeCell ref="F2:F3"/>
    <mergeCell ref="A2:A3"/>
    <mergeCell ref="A586:F586"/>
  </mergeCells>
  <printOptions horizontalCentered="1"/>
  <pageMargins left="0.74803149606299213" right="0.74803149606299213" top="0.98425196850393704" bottom="0.98425196850393704" header="0" footer="0"/>
  <pageSetup scale="74" orientation="portrait" r:id="rId1"/>
  <rowBreaks count="5" manualBreakCount="5">
    <brk id="51" max="5" man="1"/>
    <brk id="100" max="5" man="1"/>
    <brk id="152" max="5" man="1"/>
    <brk id="203" max="5" man="1"/>
    <brk id="25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17</vt:lpstr>
      <vt:lpstr>'Cuadro 17'!Área_de_impresión</vt:lpstr>
      <vt:lpstr>'Cuadro 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2025-07-03T18:41:30Z</cp:lastPrinted>
  <dcterms:created xsi:type="dcterms:W3CDTF">2025-06-11T19:22:37Z</dcterms:created>
  <dcterms:modified xsi:type="dcterms:W3CDTF">2025-07-09T18:22:24Z</dcterms:modified>
</cp:coreProperties>
</file>